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20" yWindow="-20" windowWidth="11960" windowHeight="6600"/>
  </bookViews>
  <sheets>
    <sheet name="BUCKET77" sheetId="1" r:id="rId1"/>
  </sheets>
  <definedNames>
    <definedName name="_Regression_Int" localSheetId="0" hidden="1">1</definedName>
    <definedName name="ACTUAL_TIP_ANGL">BUCKET77!$F$11</definedName>
    <definedName name="BOTTOM_RADIUS">BUCKET77!$D$13</definedName>
    <definedName name="BOTTOMCIRCUM">BUCKET77!$D$10</definedName>
    <definedName name="BOTTOMY">BUCKET77!$F$13</definedName>
    <definedName name="CALCD_TIP_ANGLE">BUCKET77!$F$11</definedName>
    <definedName name="INNERTIP">BUCKET77!$B$11</definedName>
    <definedName name="_xlnm.Print_Area" localSheetId="0">BUCKET77!$A$1:$H$38</definedName>
    <definedName name="Print_Area_MI" localSheetId="0">BUCKET77!$A$1:$K$15</definedName>
    <definedName name="PROPDIA">BUCKET77!$B$9</definedName>
    <definedName name="PROPPITCH">BUCKET77!$B$10</definedName>
    <definedName name="PROPTIP">BUCKET77!$B$12</definedName>
    <definedName name="SLANTHT">BUCKET77!$D$11</definedName>
    <definedName name="solver_adj" localSheetId="0" hidden="1">BUCKET77!$F$9,BUCKET77!$F$10,BUCKET77!$F$11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BUCKET77!$F$11</definedName>
    <definedName name="solver_lhs10" localSheetId="0" hidden="1">BUCKET77!$F$10</definedName>
    <definedName name="solver_lhs100" localSheetId="0" hidden="1">BUCKET77!$F$9</definedName>
    <definedName name="solver_lhs101" localSheetId="0" hidden="1">BUCKET77!$F$10</definedName>
    <definedName name="solver_lhs102" localSheetId="0" hidden="1">BUCKET77!$F$13</definedName>
    <definedName name="solver_lhs103" localSheetId="0" hidden="1">BUCKET77!$F$11</definedName>
    <definedName name="solver_lhs104" localSheetId="0" hidden="1">BUCKET77!$F$11</definedName>
    <definedName name="solver_lhs105" localSheetId="0" hidden="1">BUCKET77!$F$11</definedName>
    <definedName name="solver_lhs106" localSheetId="0" hidden="1">BUCKET77!$F$9</definedName>
    <definedName name="solver_lhs107" localSheetId="0" hidden="1">BUCKET77!$F$9</definedName>
    <definedName name="solver_lhs108" localSheetId="0" hidden="1">BUCKET77!$F$10</definedName>
    <definedName name="solver_lhs109" localSheetId="0" hidden="1">BUCKET77!$F$13</definedName>
    <definedName name="solver_lhs11" localSheetId="0" hidden="1">BUCKET77!$F$13</definedName>
    <definedName name="solver_lhs110" localSheetId="0" hidden="1">BUCKET77!$F$11</definedName>
    <definedName name="solver_lhs111" localSheetId="0" hidden="1">BUCKET77!$F$11</definedName>
    <definedName name="solver_lhs112" localSheetId="0" hidden="1">BUCKET77!$F$11</definedName>
    <definedName name="solver_lhs113" localSheetId="0" hidden="1">BUCKET77!$F$9</definedName>
    <definedName name="solver_lhs114" localSheetId="0" hidden="1">BUCKET77!$F$9</definedName>
    <definedName name="solver_lhs115" localSheetId="0" hidden="1">BUCKET77!$F$10</definedName>
    <definedName name="solver_lhs116" localSheetId="0" hidden="1">BUCKET77!$F$13</definedName>
    <definedName name="solver_lhs117" localSheetId="0" hidden="1">BUCKET77!$F$11</definedName>
    <definedName name="solver_lhs118" localSheetId="0" hidden="1">BUCKET77!$F$11</definedName>
    <definedName name="solver_lhs119" localSheetId="0" hidden="1">BUCKET77!$F$11</definedName>
    <definedName name="solver_lhs12" localSheetId="0" hidden="1">BUCKET77!$F$11</definedName>
    <definedName name="solver_lhs120" localSheetId="0" hidden="1">BUCKET77!$F$9</definedName>
    <definedName name="solver_lhs121" localSheetId="0" hidden="1">BUCKET77!$F$9</definedName>
    <definedName name="solver_lhs122" localSheetId="0" hidden="1">BUCKET77!$F$10</definedName>
    <definedName name="solver_lhs123" localSheetId="0" hidden="1">BUCKET77!$F$13</definedName>
    <definedName name="solver_lhs124" localSheetId="0" hidden="1">BUCKET77!$F$11</definedName>
    <definedName name="solver_lhs125" localSheetId="0" hidden="1">BUCKET77!$F$11</definedName>
    <definedName name="solver_lhs126" localSheetId="0" hidden="1">BUCKET77!$F$11</definedName>
    <definedName name="solver_lhs127" localSheetId="0" hidden="1">BUCKET77!$F$9</definedName>
    <definedName name="solver_lhs128" localSheetId="0" hidden="1">BUCKET77!$F$9</definedName>
    <definedName name="solver_lhs129" localSheetId="0" hidden="1">BUCKET77!$F$10</definedName>
    <definedName name="solver_lhs13" localSheetId="0" hidden="1">BUCKET77!$F$11</definedName>
    <definedName name="solver_lhs130" localSheetId="0" hidden="1">BUCKET77!$F$13</definedName>
    <definedName name="solver_lhs131" localSheetId="0" hidden="1">BUCKET77!$F$11</definedName>
    <definedName name="solver_lhs132" localSheetId="0" hidden="1">BUCKET77!$F$11</definedName>
    <definedName name="solver_lhs133" localSheetId="0" hidden="1">BUCKET77!$F$11</definedName>
    <definedName name="solver_lhs134" localSheetId="0" hidden="1">BUCKET77!$F$9</definedName>
    <definedName name="solver_lhs135" localSheetId="0" hidden="1">BUCKET77!$F$9</definedName>
    <definedName name="solver_lhs136" localSheetId="0" hidden="1">BUCKET77!$F$10</definedName>
    <definedName name="solver_lhs137" localSheetId="0" hidden="1">BUCKET77!$F$13</definedName>
    <definedName name="solver_lhs138" localSheetId="0" hidden="1">BUCKET77!$F$11</definedName>
    <definedName name="solver_lhs139" localSheetId="0" hidden="1">BUCKET77!$F$11</definedName>
    <definedName name="solver_lhs14" localSheetId="0" hidden="1">BUCKET77!$F$11</definedName>
    <definedName name="solver_lhs140" localSheetId="0" hidden="1">BUCKET77!$F$11</definedName>
    <definedName name="solver_lhs141" localSheetId="0" hidden="1">BUCKET77!$F$9</definedName>
    <definedName name="solver_lhs142" localSheetId="0" hidden="1">BUCKET77!$F$9</definedName>
    <definedName name="solver_lhs143" localSheetId="0" hidden="1">BUCKET77!$F$10</definedName>
    <definedName name="solver_lhs144" localSheetId="0" hidden="1">BUCKET77!$F$13</definedName>
    <definedName name="solver_lhs145" localSheetId="0" hidden="1">BUCKET77!$F$11</definedName>
    <definedName name="solver_lhs146" localSheetId="0" hidden="1">BUCKET77!$F$11</definedName>
    <definedName name="solver_lhs147" localSheetId="0" hidden="1">BUCKET77!$F$11</definedName>
    <definedName name="solver_lhs148" localSheetId="0" hidden="1">BUCKET77!$F$9</definedName>
    <definedName name="solver_lhs149" localSheetId="0" hidden="1">BUCKET77!$F$9</definedName>
    <definedName name="solver_lhs15" localSheetId="0" hidden="1">BUCKET77!$F$9</definedName>
    <definedName name="solver_lhs150" localSheetId="0" hidden="1">BUCKET77!$F$10</definedName>
    <definedName name="solver_lhs151" localSheetId="0" hidden="1">BUCKET77!$F$13</definedName>
    <definedName name="solver_lhs152" localSheetId="0" hidden="1">BUCKET77!$F$11</definedName>
    <definedName name="solver_lhs153" localSheetId="0" hidden="1">BUCKET77!$F$11</definedName>
    <definedName name="solver_lhs154" localSheetId="0" hidden="1">BUCKET77!$F$11</definedName>
    <definedName name="solver_lhs155" localSheetId="0" hidden="1">BUCKET77!$F$9</definedName>
    <definedName name="solver_lhs156" localSheetId="0" hidden="1">BUCKET77!$F$9</definedName>
    <definedName name="solver_lhs157" localSheetId="0" hidden="1">BUCKET77!$F$10</definedName>
    <definedName name="solver_lhs158" localSheetId="0" hidden="1">BUCKET77!$F$13</definedName>
    <definedName name="solver_lhs159" localSheetId="0" hidden="1">BUCKET77!$F$11</definedName>
    <definedName name="solver_lhs16" localSheetId="0" hidden="1">BUCKET77!$F$9</definedName>
    <definedName name="solver_lhs160" localSheetId="0" hidden="1">BUCKET77!$F$11</definedName>
    <definedName name="solver_lhs161" localSheetId="0" hidden="1">BUCKET77!$F$11</definedName>
    <definedName name="solver_lhs162" localSheetId="0" hidden="1">BUCKET77!$F$9</definedName>
    <definedName name="solver_lhs163" localSheetId="0" hidden="1">BUCKET77!$F$9</definedName>
    <definedName name="solver_lhs164" localSheetId="0" hidden="1">BUCKET77!$F$10</definedName>
    <definedName name="solver_lhs165" localSheetId="0" hidden="1">BUCKET77!$F$13</definedName>
    <definedName name="solver_lhs166" localSheetId="0" hidden="1">BUCKET77!$F$11</definedName>
    <definedName name="solver_lhs167" localSheetId="0" hidden="1">BUCKET77!$F$11</definedName>
    <definedName name="solver_lhs168" localSheetId="0" hidden="1">BUCKET77!$F$11</definedName>
    <definedName name="solver_lhs169" localSheetId="0" hidden="1">BUCKET77!$F$9</definedName>
    <definedName name="solver_lhs17" localSheetId="0" hidden="1">BUCKET77!$F$10</definedName>
    <definedName name="solver_lhs170" localSheetId="0" hidden="1">BUCKET77!$F$9</definedName>
    <definedName name="solver_lhs171" localSheetId="0" hidden="1">BUCKET77!$F$10</definedName>
    <definedName name="solver_lhs172" localSheetId="0" hidden="1">BUCKET77!$F$13</definedName>
    <definedName name="solver_lhs173" localSheetId="0" hidden="1">BUCKET77!$F$11</definedName>
    <definedName name="solver_lhs174" localSheetId="0" hidden="1">BUCKET77!$F$11</definedName>
    <definedName name="solver_lhs175" localSheetId="0" hidden="1">BUCKET77!$F$11</definedName>
    <definedName name="solver_lhs176" localSheetId="0" hidden="1">BUCKET77!$F$9</definedName>
    <definedName name="solver_lhs177" localSheetId="0" hidden="1">BUCKET77!$F$9</definedName>
    <definedName name="solver_lhs178" localSheetId="0" hidden="1">BUCKET77!$F$10</definedName>
    <definedName name="solver_lhs179" localSheetId="0" hidden="1">BUCKET77!$F$13</definedName>
    <definedName name="solver_lhs18" localSheetId="0" hidden="1">BUCKET77!$F$13</definedName>
    <definedName name="solver_lhs180" localSheetId="0" hidden="1">BUCKET77!$F$11</definedName>
    <definedName name="solver_lhs181" localSheetId="0" hidden="1">BUCKET77!$F$11</definedName>
    <definedName name="solver_lhs182" localSheetId="0" hidden="1">BUCKET77!$F$11</definedName>
    <definedName name="solver_lhs183" localSheetId="0" hidden="1">BUCKET77!$F$9</definedName>
    <definedName name="solver_lhs184" localSheetId="0" hidden="1">BUCKET77!$F$9</definedName>
    <definedName name="solver_lhs185" localSheetId="0" hidden="1">BUCKET77!$F$10</definedName>
    <definedName name="solver_lhs186" localSheetId="0" hidden="1">BUCKET77!$F$13</definedName>
    <definedName name="solver_lhs187" localSheetId="0" hidden="1">BUCKET77!$F$11</definedName>
    <definedName name="solver_lhs188" localSheetId="0" hidden="1">BUCKET77!$F$11</definedName>
    <definedName name="solver_lhs189" localSheetId="0" hidden="1">BUCKET77!$F$11</definedName>
    <definedName name="solver_lhs19" localSheetId="0" hidden="1">BUCKET77!$F$11</definedName>
    <definedName name="solver_lhs190" localSheetId="0" hidden="1">BUCKET77!$F$9</definedName>
    <definedName name="solver_lhs191" localSheetId="0" hidden="1">BUCKET77!$F$9</definedName>
    <definedName name="solver_lhs192" localSheetId="0" hidden="1">BUCKET77!$F$10</definedName>
    <definedName name="solver_lhs193" localSheetId="0" hidden="1">BUCKET77!$F$13</definedName>
    <definedName name="solver_lhs194" localSheetId="0" hidden="1">BUCKET77!$F$11</definedName>
    <definedName name="solver_lhs195" localSheetId="0" hidden="1">BUCKET77!$F$11</definedName>
    <definedName name="solver_lhs196" localSheetId="0" hidden="1">BUCKET77!$F$11</definedName>
    <definedName name="solver_lhs2" localSheetId="0" hidden="1">BUCKET77!$F$13</definedName>
    <definedName name="solver_lhs20" localSheetId="0" hidden="1">BUCKET77!$F$11</definedName>
    <definedName name="solver_lhs21" localSheetId="0" hidden="1">BUCKET77!$F$11</definedName>
    <definedName name="solver_lhs22" localSheetId="0" hidden="1">BUCKET77!$F$9</definedName>
    <definedName name="solver_lhs23" localSheetId="0" hidden="1">BUCKET77!$F$9</definedName>
    <definedName name="solver_lhs24" localSheetId="0" hidden="1">BUCKET77!$F$10</definedName>
    <definedName name="solver_lhs25" localSheetId="0" hidden="1">BUCKET77!$F$13</definedName>
    <definedName name="solver_lhs26" localSheetId="0" hidden="1">BUCKET77!$F$11</definedName>
    <definedName name="solver_lhs27" localSheetId="0" hidden="1">BUCKET77!$F$11</definedName>
    <definedName name="solver_lhs28" localSheetId="0" hidden="1">BUCKET77!$F$11</definedName>
    <definedName name="solver_lhs29" localSheetId="0" hidden="1">BUCKET77!$F$9</definedName>
    <definedName name="solver_lhs3" localSheetId="0" hidden="1">BUCKET77!$F$9</definedName>
    <definedName name="solver_lhs30" localSheetId="0" hidden="1">BUCKET77!$F$9</definedName>
    <definedName name="solver_lhs31" localSheetId="0" hidden="1">BUCKET77!$F$10</definedName>
    <definedName name="solver_lhs32" localSheetId="0" hidden="1">BUCKET77!$F$13</definedName>
    <definedName name="solver_lhs33" localSheetId="0" hidden="1">BUCKET77!$F$11</definedName>
    <definedName name="solver_lhs34" localSheetId="0" hidden="1">BUCKET77!$F$11</definedName>
    <definedName name="solver_lhs35" localSheetId="0" hidden="1">BUCKET77!$F$11</definedName>
    <definedName name="solver_lhs36" localSheetId="0" hidden="1">BUCKET77!$F$9</definedName>
    <definedName name="solver_lhs37" localSheetId="0" hidden="1">BUCKET77!$F$9</definedName>
    <definedName name="solver_lhs38" localSheetId="0" hidden="1">BUCKET77!$F$10</definedName>
    <definedName name="solver_lhs39" localSheetId="0" hidden="1">BUCKET77!$F$13</definedName>
    <definedName name="solver_lhs4" localSheetId="0" hidden="1">BUCKET77!$F$9</definedName>
    <definedName name="solver_lhs40" localSheetId="0" hidden="1">BUCKET77!$F$11</definedName>
    <definedName name="solver_lhs41" localSheetId="0" hidden="1">BUCKET77!$F$11</definedName>
    <definedName name="solver_lhs42" localSheetId="0" hidden="1">BUCKET77!$F$11</definedName>
    <definedName name="solver_lhs43" localSheetId="0" hidden="1">BUCKET77!$F$9</definedName>
    <definedName name="solver_lhs44" localSheetId="0" hidden="1">BUCKET77!$F$9</definedName>
    <definedName name="solver_lhs45" localSheetId="0" hidden="1">BUCKET77!$F$10</definedName>
    <definedName name="solver_lhs46" localSheetId="0" hidden="1">BUCKET77!$F$13</definedName>
    <definedName name="solver_lhs47" localSheetId="0" hidden="1">BUCKET77!$F$11</definedName>
    <definedName name="solver_lhs48" localSheetId="0" hidden="1">BUCKET77!$F$11</definedName>
    <definedName name="solver_lhs49" localSheetId="0" hidden="1">BUCKET77!$F$11</definedName>
    <definedName name="solver_lhs5" localSheetId="0" hidden="1">BUCKET77!$F$11</definedName>
    <definedName name="solver_lhs50" localSheetId="0" hidden="1">BUCKET77!$F$9</definedName>
    <definedName name="solver_lhs51" localSheetId="0" hidden="1">BUCKET77!$F$9</definedName>
    <definedName name="solver_lhs52" localSheetId="0" hidden="1">BUCKET77!$F$10</definedName>
    <definedName name="solver_lhs53" localSheetId="0" hidden="1">BUCKET77!$F$13</definedName>
    <definedName name="solver_lhs54" localSheetId="0" hidden="1">BUCKET77!$F$11</definedName>
    <definedName name="solver_lhs55" localSheetId="0" hidden="1">BUCKET77!$F$11</definedName>
    <definedName name="solver_lhs56" localSheetId="0" hidden="1">BUCKET77!$F$11</definedName>
    <definedName name="solver_lhs57" localSheetId="0" hidden="1">BUCKET77!$F$9</definedName>
    <definedName name="solver_lhs58" localSheetId="0" hidden="1">BUCKET77!$F$9</definedName>
    <definedName name="solver_lhs59" localSheetId="0" hidden="1">BUCKET77!$F$10</definedName>
    <definedName name="solver_lhs6" localSheetId="0" hidden="1">BUCKET77!$F$10</definedName>
    <definedName name="solver_lhs60" localSheetId="0" hidden="1">BUCKET77!$F$13</definedName>
    <definedName name="solver_lhs61" localSheetId="0" hidden="1">BUCKET77!$F$11</definedName>
    <definedName name="solver_lhs62" localSheetId="0" hidden="1">BUCKET77!$F$11</definedName>
    <definedName name="solver_lhs63" localSheetId="0" hidden="1">BUCKET77!$F$11</definedName>
    <definedName name="solver_lhs64" localSheetId="0" hidden="1">BUCKET77!$F$9</definedName>
    <definedName name="solver_lhs65" localSheetId="0" hidden="1">BUCKET77!$F$9</definedName>
    <definedName name="solver_lhs66" localSheetId="0" hidden="1">BUCKET77!$F$10</definedName>
    <definedName name="solver_lhs67" localSheetId="0" hidden="1">BUCKET77!$F$13</definedName>
    <definedName name="solver_lhs68" localSheetId="0" hidden="1">BUCKET77!$F$11</definedName>
    <definedName name="solver_lhs69" localSheetId="0" hidden="1">BUCKET77!$F$11</definedName>
    <definedName name="solver_lhs7" localSheetId="0" hidden="1">BUCKET77!$F$11</definedName>
    <definedName name="solver_lhs70" localSheetId="0" hidden="1">BUCKET77!$F$11</definedName>
    <definedName name="solver_lhs71" localSheetId="0" hidden="1">BUCKET77!$F$9</definedName>
    <definedName name="solver_lhs72" localSheetId="0" hidden="1">BUCKET77!$F$9</definedName>
    <definedName name="solver_lhs73" localSheetId="0" hidden="1">BUCKET77!$F$10</definedName>
    <definedName name="solver_lhs74" localSheetId="0" hidden="1">BUCKET77!$F$13</definedName>
    <definedName name="solver_lhs75" localSheetId="0" hidden="1">BUCKET77!$F$11</definedName>
    <definedName name="solver_lhs76" localSheetId="0" hidden="1">BUCKET77!$F$11</definedName>
    <definedName name="solver_lhs77" localSheetId="0" hidden="1">BUCKET77!$F$11</definedName>
    <definedName name="solver_lhs78" localSheetId="0" hidden="1">BUCKET77!$F$9</definedName>
    <definedName name="solver_lhs79" localSheetId="0" hidden="1">BUCKET77!$F$9</definedName>
    <definedName name="solver_lhs8" localSheetId="0" hidden="1">BUCKET77!$F$9</definedName>
    <definedName name="solver_lhs80" localSheetId="0" hidden="1">BUCKET77!$F$10</definedName>
    <definedName name="solver_lhs81" localSheetId="0" hidden="1">BUCKET77!$F$13</definedName>
    <definedName name="solver_lhs82" localSheetId="0" hidden="1">BUCKET77!$F$11</definedName>
    <definedName name="solver_lhs83" localSheetId="0" hidden="1">BUCKET77!$F$11</definedName>
    <definedName name="solver_lhs84" localSheetId="0" hidden="1">BUCKET77!$F$11</definedName>
    <definedName name="solver_lhs85" localSheetId="0" hidden="1">BUCKET77!$F$9</definedName>
    <definedName name="solver_lhs86" localSheetId="0" hidden="1">BUCKET77!$F$9</definedName>
    <definedName name="solver_lhs87" localSheetId="0" hidden="1">BUCKET77!$F$10</definedName>
    <definedName name="solver_lhs88" localSheetId="0" hidden="1">BUCKET77!$F$13</definedName>
    <definedName name="solver_lhs89" localSheetId="0" hidden="1">BUCKET77!$F$11</definedName>
    <definedName name="solver_lhs9" localSheetId="0" hidden="1">BUCKET77!$F$9</definedName>
    <definedName name="solver_lhs90" localSheetId="0" hidden="1">BUCKET77!$F$11</definedName>
    <definedName name="solver_lhs91" localSheetId="0" hidden="1">BUCKET77!$F$11</definedName>
    <definedName name="solver_lhs92" localSheetId="0" hidden="1">BUCKET77!$F$9</definedName>
    <definedName name="solver_lhs93" localSheetId="0" hidden="1">BUCKET77!$F$9</definedName>
    <definedName name="solver_lhs94" localSheetId="0" hidden="1">BUCKET77!$F$10</definedName>
    <definedName name="solver_lhs95" localSheetId="0" hidden="1">BUCKET77!$F$13</definedName>
    <definedName name="solver_lhs96" localSheetId="0" hidden="1">BUCKET77!$F$11</definedName>
    <definedName name="solver_lhs97" localSheetId="0" hidden="1">BUCKET77!$F$11</definedName>
    <definedName name="solver_lhs98" localSheetId="0" hidden="1">BUCKET77!$F$11</definedName>
    <definedName name="solver_lhs99" localSheetId="0" hidden="1">BUCKET77!$F$9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6</definedName>
    <definedName name="solver_nwt" localSheetId="0" hidden="1">1</definedName>
    <definedName name="solver_opt" localSheetId="0" hidden="1">BUCKET77!$F$15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10" localSheetId="0" hidden="1">3</definedName>
    <definedName name="solver_rel100" localSheetId="0" hidden="1">1</definedName>
    <definedName name="solver_rel101" localSheetId="0" hidden="1">3</definedName>
    <definedName name="solver_rel102" localSheetId="0" hidden="1">3</definedName>
    <definedName name="solver_rel103" localSheetId="0" hidden="1">3</definedName>
    <definedName name="solver_rel104" localSheetId="0" hidden="1">3</definedName>
    <definedName name="solver_rel105" localSheetId="0" hidden="1">1</definedName>
    <definedName name="solver_rel106" localSheetId="0" hidden="1">3</definedName>
    <definedName name="solver_rel107" localSheetId="0" hidden="1">1</definedName>
    <definedName name="solver_rel108" localSheetId="0" hidden="1">3</definedName>
    <definedName name="solver_rel109" localSheetId="0" hidden="1">3</definedName>
    <definedName name="solver_rel11" localSheetId="0" hidden="1">3</definedName>
    <definedName name="solver_rel110" localSheetId="0" hidden="1">3</definedName>
    <definedName name="solver_rel111" localSheetId="0" hidden="1">3</definedName>
    <definedName name="solver_rel112" localSheetId="0" hidden="1">1</definedName>
    <definedName name="solver_rel113" localSheetId="0" hidden="1">3</definedName>
    <definedName name="solver_rel114" localSheetId="0" hidden="1">1</definedName>
    <definedName name="solver_rel115" localSheetId="0" hidden="1">3</definedName>
    <definedName name="solver_rel116" localSheetId="0" hidden="1">3</definedName>
    <definedName name="solver_rel117" localSheetId="0" hidden="1">3</definedName>
    <definedName name="solver_rel118" localSheetId="0" hidden="1">3</definedName>
    <definedName name="solver_rel119" localSheetId="0" hidden="1">1</definedName>
    <definedName name="solver_rel12" localSheetId="0" hidden="1">3</definedName>
    <definedName name="solver_rel120" localSheetId="0" hidden="1">3</definedName>
    <definedName name="solver_rel121" localSheetId="0" hidden="1">1</definedName>
    <definedName name="solver_rel122" localSheetId="0" hidden="1">3</definedName>
    <definedName name="solver_rel123" localSheetId="0" hidden="1">3</definedName>
    <definedName name="solver_rel124" localSheetId="0" hidden="1">3</definedName>
    <definedName name="solver_rel125" localSheetId="0" hidden="1">3</definedName>
    <definedName name="solver_rel126" localSheetId="0" hidden="1">1</definedName>
    <definedName name="solver_rel127" localSheetId="0" hidden="1">3</definedName>
    <definedName name="solver_rel128" localSheetId="0" hidden="1">1</definedName>
    <definedName name="solver_rel129" localSheetId="0" hidden="1">3</definedName>
    <definedName name="solver_rel13" localSheetId="0" hidden="1">3</definedName>
    <definedName name="solver_rel130" localSheetId="0" hidden="1">3</definedName>
    <definedName name="solver_rel131" localSheetId="0" hidden="1">3</definedName>
    <definedName name="solver_rel132" localSheetId="0" hidden="1">3</definedName>
    <definedName name="solver_rel133" localSheetId="0" hidden="1">1</definedName>
    <definedName name="solver_rel134" localSheetId="0" hidden="1">3</definedName>
    <definedName name="solver_rel135" localSheetId="0" hidden="1">1</definedName>
    <definedName name="solver_rel136" localSheetId="0" hidden="1">3</definedName>
    <definedName name="solver_rel137" localSheetId="0" hidden="1">3</definedName>
    <definedName name="solver_rel138" localSheetId="0" hidden="1">3</definedName>
    <definedName name="solver_rel139" localSheetId="0" hidden="1">3</definedName>
    <definedName name="solver_rel14" localSheetId="0" hidden="1">1</definedName>
    <definedName name="solver_rel140" localSheetId="0" hidden="1">1</definedName>
    <definedName name="solver_rel141" localSheetId="0" hidden="1">3</definedName>
    <definedName name="solver_rel142" localSheetId="0" hidden="1">1</definedName>
    <definedName name="solver_rel143" localSheetId="0" hidden="1">3</definedName>
    <definedName name="solver_rel144" localSheetId="0" hidden="1">3</definedName>
    <definedName name="solver_rel145" localSheetId="0" hidden="1">3</definedName>
    <definedName name="solver_rel146" localSheetId="0" hidden="1">3</definedName>
    <definedName name="solver_rel147" localSheetId="0" hidden="1">1</definedName>
    <definedName name="solver_rel148" localSheetId="0" hidden="1">3</definedName>
    <definedName name="solver_rel149" localSheetId="0" hidden="1">1</definedName>
    <definedName name="solver_rel15" localSheetId="0" hidden="1">3</definedName>
    <definedName name="solver_rel150" localSheetId="0" hidden="1">3</definedName>
    <definedName name="solver_rel151" localSheetId="0" hidden="1">3</definedName>
    <definedName name="solver_rel152" localSheetId="0" hidden="1">3</definedName>
    <definedName name="solver_rel153" localSheetId="0" hidden="1">3</definedName>
    <definedName name="solver_rel154" localSheetId="0" hidden="1">1</definedName>
    <definedName name="solver_rel155" localSheetId="0" hidden="1">3</definedName>
    <definedName name="solver_rel156" localSheetId="0" hidden="1">1</definedName>
    <definedName name="solver_rel157" localSheetId="0" hidden="1">3</definedName>
    <definedName name="solver_rel158" localSheetId="0" hidden="1">3</definedName>
    <definedName name="solver_rel159" localSheetId="0" hidden="1">3</definedName>
    <definedName name="solver_rel16" localSheetId="0" hidden="1">1</definedName>
    <definedName name="solver_rel160" localSheetId="0" hidden="1">3</definedName>
    <definedName name="solver_rel161" localSheetId="0" hidden="1">1</definedName>
    <definedName name="solver_rel162" localSheetId="0" hidden="1">3</definedName>
    <definedName name="solver_rel163" localSheetId="0" hidden="1">1</definedName>
    <definedName name="solver_rel164" localSheetId="0" hidden="1">3</definedName>
    <definedName name="solver_rel165" localSheetId="0" hidden="1">3</definedName>
    <definedName name="solver_rel166" localSheetId="0" hidden="1">3</definedName>
    <definedName name="solver_rel167" localSheetId="0" hidden="1">3</definedName>
    <definedName name="solver_rel168" localSheetId="0" hidden="1">1</definedName>
    <definedName name="solver_rel169" localSheetId="0" hidden="1">3</definedName>
    <definedName name="solver_rel17" localSheetId="0" hidden="1">3</definedName>
    <definedName name="solver_rel170" localSheetId="0" hidden="1">1</definedName>
    <definedName name="solver_rel171" localSheetId="0" hidden="1">3</definedName>
    <definedName name="solver_rel172" localSheetId="0" hidden="1">3</definedName>
    <definedName name="solver_rel173" localSheetId="0" hidden="1">3</definedName>
    <definedName name="solver_rel174" localSheetId="0" hidden="1">3</definedName>
    <definedName name="solver_rel175" localSheetId="0" hidden="1">1</definedName>
    <definedName name="solver_rel176" localSheetId="0" hidden="1">3</definedName>
    <definedName name="solver_rel177" localSheetId="0" hidden="1">1</definedName>
    <definedName name="solver_rel178" localSheetId="0" hidden="1">3</definedName>
    <definedName name="solver_rel179" localSheetId="0" hidden="1">3</definedName>
    <definedName name="solver_rel18" localSheetId="0" hidden="1">3</definedName>
    <definedName name="solver_rel180" localSheetId="0" hidden="1">3</definedName>
    <definedName name="solver_rel181" localSheetId="0" hidden="1">3</definedName>
    <definedName name="solver_rel182" localSheetId="0" hidden="1">1</definedName>
    <definedName name="solver_rel183" localSheetId="0" hidden="1">3</definedName>
    <definedName name="solver_rel184" localSheetId="0" hidden="1">1</definedName>
    <definedName name="solver_rel185" localSheetId="0" hidden="1">3</definedName>
    <definedName name="solver_rel186" localSheetId="0" hidden="1">3</definedName>
    <definedName name="solver_rel187" localSheetId="0" hidden="1">3</definedName>
    <definedName name="solver_rel188" localSheetId="0" hidden="1">3</definedName>
    <definedName name="solver_rel189" localSheetId="0" hidden="1">1</definedName>
    <definedName name="solver_rel19" localSheetId="0" hidden="1">3</definedName>
    <definedName name="solver_rel190" localSheetId="0" hidden="1">3</definedName>
    <definedName name="solver_rel191" localSheetId="0" hidden="1">1</definedName>
    <definedName name="solver_rel192" localSheetId="0" hidden="1">3</definedName>
    <definedName name="solver_rel193" localSheetId="0" hidden="1">3</definedName>
    <definedName name="solver_rel194" localSheetId="0" hidden="1">3</definedName>
    <definedName name="solver_rel195" localSheetId="0" hidden="1">3</definedName>
    <definedName name="solver_rel196" localSheetId="0" hidden="1">1</definedName>
    <definedName name="solver_rel2" localSheetId="0" hidden="1">3</definedName>
    <definedName name="solver_rel20" localSheetId="0" hidden="1">3</definedName>
    <definedName name="solver_rel21" localSheetId="0" hidden="1">1</definedName>
    <definedName name="solver_rel22" localSheetId="0" hidden="1">3</definedName>
    <definedName name="solver_rel23" localSheetId="0" hidden="1">1</definedName>
    <definedName name="solver_rel24" localSheetId="0" hidden="1">3</definedName>
    <definedName name="solver_rel25" localSheetId="0" hidden="1">3</definedName>
    <definedName name="solver_rel26" localSheetId="0" hidden="1">3</definedName>
    <definedName name="solver_rel27" localSheetId="0" hidden="1">3</definedName>
    <definedName name="solver_rel28" localSheetId="0" hidden="1">1</definedName>
    <definedName name="solver_rel29" localSheetId="0" hidden="1">3</definedName>
    <definedName name="solver_rel3" localSheetId="0" hidden="1">1</definedName>
    <definedName name="solver_rel30" localSheetId="0" hidden="1">1</definedName>
    <definedName name="solver_rel31" localSheetId="0" hidden="1">3</definedName>
    <definedName name="solver_rel32" localSheetId="0" hidden="1">3</definedName>
    <definedName name="solver_rel33" localSheetId="0" hidden="1">3</definedName>
    <definedName name="solver_rel34" localSheetId="0" hidden="1">3</definedName>
    <definedName name="solver_rel35" localSheetId="0" hidden="1">1</definedName>
    <definedName name="solver_rel36" localSheetId="0" hidden="1">3</definedName>
    <definedName name="solver_rel37" localSheetId="0" hidden="1">1</definedName>
    <definedName name="solver_rel38" localSheetId="0" hidden="1">3</definedName>
    <definedName name="solver_rel39" localSheetId="0" hidden="1">3</definedName>
    <definedName name="solver_rel4" localSheetId="0" hidden="1">3</definedName>
    <definedName name="solver_rel40" localSheetId="0" hidden="1">3</definedName>
    <definedName name="solver_rel41" localSheetId="0" hidden="1">3</definedName>
    <definedName name="solver_rel42" localSheetId="0" hidden="1">1</definedName>
    <definedName name="solver_rel43" localSheetId="0" hidden="1">3</definedName>
    <definedName name="solver_rel44" localSheetId="0" hidden="1">1</definedName>
    <definedName name="solver_rel45" localSheetId="0" hidden="1">3</definedName>
    <definedName name="solver_rel46" localSheetId="0" hidden="1">3</definedName>
    <definedName name="solver_rel47" localSheetId="0" hidden="1">3</definedName>
    <definedName name="solver_rel48" localSheetId="0" hidden="1">3</definedName>
    <definedName name="solver_rel49" localSheetId="0" hidden="1">1</definedName>
    <definedName name="solver_rel5" localSheetId="0" hidden="1">3</definedName>
    <definedName name="solver_rel50" localSheetId="0" hidden="1">3</definedName>
    <definedName name="solver_rel51" localSheetId="0" hidden="1">1</definedName>
    <definedName name="solver_rel52" localSheetId="0" hidden="1">3</definedName>
    <definedName name="solver_rel53" localSheetId="0" hidden="1">3</definedName>
    <definedName name="solver_rel54" localSheetId="0" hidden="1">3</definedName>
    <definedName name="solver_rel55" localSheetId="0" hidden="1">3</definedName>
    <definedName name="solver_rel56" localSheetId="0" hidden="1">1</definedName>
    <definedName name="solver_rel57" localSheetId="0" hidden="1">3</definedName>
    <definedName name="solver_rel58" localSheetId="0" hidden="1">1</definedName>
    <definedName name="solver_rel59" localSheetId="0" hidden="1">3</definedName>
    <definedName name="solver_rel6" localSheetId="0" hidden="1">3</definedName>
    <definedName name="solver_rel60" localSheetId="0" hidden="1">3</definedName>
    <definedName name="solver_rel61" localSheetId="0" hidden="1">3</definedName>
    <definedName name="solver_rel62" localSheetId="0" hidden="1">3</definedName>
    <definedName name="solver_rel63" localSheetId="0" hidden="1">1</definedName>
    <definedName name="solver_rel64" localSheetId="0" hidden="1">3</definedName>
    <definedName name="solver_rel65" localSheetId="0" hidden="1">1</definedName>
    <definedName name="solver_rel66" localSheetId="0" hidden="1">3</definedName>
    <definedName name="solver_rel67" localSheetId="0" hidden="1">3</definedName>
    <definedName name="solver_rel68" localSheetId="0" hidden="1">3</definedName>
    <definedName name="solver_rel69" localSheetId="0" hidden="1">3</definedName>
    <definedName name="solver_rel7" localSheetId="0" hidden="1">1</definedName>
    <definedName name="solver_rel70" localSheetId="0" hidden="1">1</definedName>
    <definedName name="solver_rel71" localSheetId="0" hidden="1">3</definedName>
    <definedName name="solver_rel72" localSheetId="0" hidden="1">1</definedName>
    <definedName name="solver_rel73" localSheetId="0" hidden="1">3</definedName>
    <definedName name="solver_rel74" localSheetId="0" hidden="1">3</definedName>
    <definedName name="solver_rel75" localSheetId="0" hidden="1">3</definedName>
    <definedName name="solver_rel76" localSheetId="0" hidden="1">3</definedName>
    <definedName name="solver_rel77" localSheetId="0" hidden="1">1</definedName>
    <definedName name="solver_rel78" localSheetId="0" hidden="1">3</definedName>
    <definedName name="solver_rel79" localSheetId="0" hidden="1">1</definedName>
    <definedName name="solver_rel8" localSheetId="0" hidden="1">3</definedName>
    <definedName name="solver_rel80" localSheetId="0" hidden="1">3</definedName>
    <definedName name="solver_rel81" localSheetId="0" hidden="1">3</definedName>
    <definedName name="solver_rel82" localSheetId="0" hidden="1">3</definedName>
    <definedName name="solver_rel83" localSheetId="0" hidden="1">3</definedName>
    <definedName name="solver_rel84" localSheetId="0" hidden="1">1</definedName>
    <definedName name="solver_rel85" localSheetId="0" hidden="1">3</definedName>
    <definedName name="solver_rel86" localSheetId="0" hidden="1">1</definedName>
    <definedName name="solver_rel87" localSheetId="0" hidden="1">3</definedName>
    <definedName name="solver_rel88" localSheetId="0" hidden="1">3</definedName>
    <definedName name="solver_rel89" localSheetId="0" hidden="1">3</definedName>
    <definedName name="solver_rel9" localSheetId="0" hidden="1">1</definedName>
    <definedName name="solver_rel90" localSheetId="0" hidden="1">3</definedName>
    <definedName name="solver_rel91" localSheetId="0" hidden="1">1</definedName>
    <definedName name="solver_rel92" localSheetId="0" hidden="1">3</definedName>
    <definedName name="solver_rel93" localSheetId="0" hidden="1">1</definedName>
    <definedName name="solver_rel94" localSheetId="0" hidden="1">3</definedName>
    <definedName name="solver_rel95" localSheetId="0" hidden="1">3</definedName>
    <definedName name="solver_rel96" localSheetId="0" hidden="1">3</definedName>
    <definedName name="solver_rel97" localSheetId="0" hidden="1">3</definedName>
    <definedName name="solver_rel98" localSheetId="0" hidden="1">1</definedName>
    <definedName name="solver_rel99" localSheetId="0" hidden="1">3</definedName>
    <definedName name="solver_rhs1" localSheetId="0" hidden="1">BUCKET77!$F$12+8</definedName>
    <definedName name="solver_rhs10" localSheetId="0" hidden="1">0</definedName>
    <definedName name="solver_rhs100" localSheetId="0" hidden="1">32</definedName>
    <definedName name="solver_rhs101" localSheetId="0" hidden="1">0</definedName>
    <definedName name="solver_rhs102" localSheetId="0" hidden="1">0</definedName>
    <definedName name="solver_rhs103" localSheetId="0" hidden="1">0</definedName>
    <definedName name="solver_rhs104" localSheetId="0" hidden="1">BUCKET77!$F12-8</definedName>
    <definedName name="solver_rhs105" localSheetId="0" hidden="1">BUCKET77!$F12+8</definedName>
    <definedName name="solver_rhs106" localSheetId="0" hidden="1">10</definedName>
    <definedName name="solver_rhs107" localSheetId="0" hidden="1">32</definedName>
    <definedName name="solver_rhs108" localSheetId="0" hidden="1">0</definedName>
    <definedName name="solver_rhs109" localSheetId="0" hidden="1">0</definedName>
    <definedName name="solver_rhs11" localSheetId="0" hidden="1">0</definedName>
    <definedName name="solver_rhs110" localSheetId="0" hidden="1">0</definedName>
    <definedName name="solver_rhs111" localSheetId="0" hidden="1">BUCKET77!$F12-8</definedName>
    <definedName name="solver_rhs112" localSheetId="0" hidden="1">BUCKET77!$F12+8</definedName>
    <definedName name="solver_rhs113" localSheetId="0" hidden="1">10</definedName>
    <definedName name="solver_rhs114" localSheetId="0" hidden="1">32</definedName>
    <definedName name="solver_rhs115" localSheetId="0" hidden="1">0</definedName>
    <definedName name="solver_rhs116" localSheetId="0" hidden="1">0</definedName>
    <definedName name="solver_rhs117" localSheetId="0" hidden="1">0</definedName>
    <definedName name="solver_rhs118" localSheetId="0" hidden="1">BUCKET77!$F12-8</definedName>
    <definedName name="solver_rhs119" localSheetId="0" hidden="1">BUCKET77!$F12+8</definedName>
    <definedName name="solver_rhs12" localSheetId="0" hidden="1">0</definedName>
    <definedName name="solver_rhs120" localSheetId="0" hidden="1">10</definedName>
    <definedName name="solver_rhs121" localSheetId="0" hidden="1">32</definedName>
    <definedName name="solver_rhs122" localSheetId="0" hidden="1">0</definedName>
    <definedName name="solver_rhs123" localSheetId="0" hidden="1">0</definedName>
    <definedName name="solver_rhs124" localSheetId="0" hidden="1">0</definedName>
    <definedName name="solver_rhs125" localSheetId="0" hidden="1">BUCKET77!$F12-8</definedName>
    <definedName name="solver_rhs126" localSheetId="0" hidden="1">BUCKET77!$F12+8</definedName>
    <definedName name="solver_rhs127" localSheetId="0" hidden="1">10</definedName>
    <definedName name="solver_rhs128" localSheetId="0" hidden="1">32</definedName>
    <definedName name="solver_rhs129" localSheetId="0" hidden="1">0</definedName>
    <definedName name="solver_rhs13" localSheetId="0" hidden="1">BUCKET77!$F12-8</definedName>
    <definedName name="solver_rhs130" localSheetId="0" hidden="1">0</definedName>
    <definedName name="solver_rhs131" localSheetId="0" hidden="1">0</definedName>
    <definedName name="solver_rhs132" localSheetId="0" hidden="1">BUCKET77!$F12-8</definedName>
    <definedName name="solver_rhs133" localSheetId="0" hidden="1">BUCKET77!$F12+8</definedName>
    <definedName name="solver_rhs134" localSheetId="0" hidden="1">10</definedName>
    <definedName name="solver_rhs135" localSheetId="0" hidden="1">32</definedName>
    <definedName name="solver_rhs136" localSheetId="0" hidden="1">0</definedName>
    <definedName name="solver_rhs137" localSheetId="0" hidden="1">0</definedName>
    <definedName name="solver_rhs138" localSheetId="0" hidden="1">0</definedName>
    <definedName name="solver_rhs139" localSheetId="0" hidden="1">BUCKET77!$F12-8</definedName>
    <definedName name="solver_rhs14" localSheetId="0" hidden="1">BUCKET77!$F12+8</definedName>
    <definedName name="solver_rhs140" localSheetId="0" hidden="1">BUCKET77!$F12+8</definedName>
    <definedName name="solver_rhs141" localSheetId="0" hidden="1">10</definedName>
    <definedName name="solver_rhs142" localSheetId="0" hidden="1">32</definedName>
    <definedName name="solver_rhs143" localSheetId="0" hidden="1">0</definedName>
    <definedName name="solver_rhs144" localSheetId="0" hidden="1">0</definedName>
    <definedName name="solver_rhs145" localSheetId="0" hidden="1">0</definedName>
    <definedName name="solver_rhs146" localSheetId="0" hidden="1">BUCKET77!$F12-8</definedName>
    <definedName name="solver_rhs147" localSheetId="0" hidden="1">BUCKET77!$F12+8</definedName>
    <definedName name="solver_rhs148" localSheetId="0" hidden="1">10</definedName>
    <definedName name="solver_rhs149" localSheetId="0" hidden="1">32</definedName>
    <definedName name="solver_rhs15" localSheetId="0" hidden="1">10</definedName>
    <definedName name="solver_rhs150" localSheetId="0" hidden="1">0</definedName>
    <definedName name="solver_rhs151" localSheetId="0" hidden="1">0</definedName>
    <definedName name="solver_rhs152" localSheetId="0" hidden="1">0</definedName>
    <definedName name="solver_rhs153" localSheetId="0" hidden="1">BUCKET77!$F12-8</definedName>
    <definedName name="solver_rhs154" localSheetId="0" hidden="1">BUCKET77!$F12+8</definedName>
    <definedName name="solver_rhs155" localSheetId="0" hidden="1">10</definedName>
    <definedName name="solver_rhs156" localSheetId="0" hidden="1">32</definedName>
    <definedName name="solver_rhs157" localSheetId="0" hidden="1">0</definedName>
    <definedName name="solver_rhs158" localSheetId="0" hidden="1">0</definedName>
    <definedName name="solver_rhs159" localSheetId="0" hidden="1">0</definedName>
    <definedName name="solver_rhs16" localSheetId="0" hidden="1">32</definedName>
    <definedName name="solver_rhs160" localSheetId="0" hidden="1">BUCKET77!$F12-8</definedName>
    <definedName name="solver_rhs161" localSheetId="0" hidden="1">BUCKET77!$F12+8</definedName>
    <definedName name="solver_rhs162" localSheetId="0" hidden="1">10</definedName>
    <definedName name="solver_rhs163" localSheetId="0" hidden="1">32</definedName>
    <definedName name="solver_rhs164" localSheetId="0" hidden="1">0</definedName>
    <definedName name="solver_rhs165" localSheetId="0" hidden="1">0</definedName>
    <definedName name="solver_rhs166" localSheetId="0" hidden="1">0</definedName>
    <definedName name="solver_rhs167" localSheetId="0" hidden="1">BUCKET77!$F12-8</definedName>
    <definedName name="solver_rhs168" localSheetId="0" hidden="1">BUCKET77!$F12+8</definedName>
    <definedName name="solver_rhs169" localSheetId="0" hidden="1">10</definedName>
    <definedName name="solver_rhs17" localSheetId="0" hidden="1">0</definedName>
    <definedName name="solver_rhs170" localSheetId="0" hidden="1">32</definedName>
    <definedName name="solver_rhs171" localSheetId="0" hidden="1">0</definedName>
    <definedName name="solver_rhs172" localSheetId="0" hidden="1">0</definedName>
    <definedName name="solver_rhs173" localSheetId="0" hidden="1">0</definedName>
    <definedName name="solver_rhs174" localSheetId="0" hidden="1">BUCKET77!$F12-8</definedName>
    <definedName name="solver_rhs175" localSheetId="0" hidden="1">BUCKET77!$F12+8</definedName>
    <definedName name="solver_rhs176" localSheetId="0" hidden="1">10</definedName>
    <definedName name="solver_rhs177" localSheetId="0" hidden="1">32</definedName>
    <definedName name="solver_rhs178" localSheetId="0" hidden="1">0</definedName>
    <definedName name="solver_rhs179" localSheetId="0" hidden="1">0</definedName>
    <definedName name="solver_rhs18" localSheetId="0" hidden="1">0</definedName>
    <definedName name="solver_rhs180" localSheetId="0" hidden="1">0</definedName>
    <definedName name="solver_rhs181" localSheetId="0" hidden="1">BUCKET77!$F12-8</definedName>
    <definedName name="solver_rhs182" localSheetId="0" hidden="1">BUCKET77!$F12+8</definedName>
    <definedName name="solver_rhs183" localSheetId="0" hidden="1">10</definedName>
    <definedName name="solver_rhs184" localSheetId="0" hidden="1">32</definedName>
    <definedName name="solver_rhs185" localSheetId="0" hidden="1">0</definedName>
    <definedName name="solver_rhs186" localSheetId="0" hidden="1">0</definedName>
    <definedName name="solver_rhs187" localSheetId="0" hidden="1">0</definedName>
    <definedName name="solver_rhs188" localSheetId="0" hidden="1">BUCKET77!$F12-8</definedName>
    <definedName name="solver_rhs189" localSheetId="0" hidden="1">BUCKET77!$F12+8</definedName>
    <definedName name="solver_rhs19" localSheetId="0" hidden="1">0</definedName>
    <definedName name="solver_rhs190" localSheetId="0" hidden="1">10</definedName>
    <definedName name="solver_rhs191" localSheetId="0" hidden="1">32</definedName>
    <definedName name="solver_rhs192" localSheetId="0" hidden="1">0</definedName>
    <definedName name="solver_rhs193" localSheetId="0" hidden="1">0</definedName>
    <definedName name="solver_rhs194" localSheetId="0" hidden="1">0</definedName>
    <definedName name="solver_rhs195" localSheetId="0" hidden="1">BUCKET77!$F12-8</definedName>
    <definedName name="solver_rhs196" localSheetId="0" hidden="1">BUCKET77!$F12+8</definedName>
    <definedName name="solver_rhs2" localSheetId="0" hidden="1">0</definedName>
    <definedName name="solver_rhs20" localSheetId="0" hidden="1">BUCKET77!$F12-8</definedName>
    <definedName name="solver_rhs21" localSheetId="0" hidden="1">BUCKET77!$F12+8</definedName>
    <definedName name="solver_rhs22" localSheetId="0" hidden="1">10</definedName>
    <definedName name="solver_rhs23" localSheetId="0" hidden="1">32</definedName>
    <definedName name="solver_rhs24" localSheetId="0" hidden="1">0</definedName>
    <definedName name="solver_rhs25" localSheetId="0" hidden="1">0</definedName>
    <definedName name="solver_rhs26" localSheetId="0" hidden="1">0</definedName>
    <definedName name="solver_rhs27" localSheetId="0" hidden="1">BUCKET77!$F12-8</definedName>
    <definedName name="solver_rhs28" localSheetId="0" hidden="1">BUCKET77!$F12+8</definedName>
    <definedName name="solver_rhs29" localSheetId="0" hidden="1">10</definedName>
    <definedName name="solver_rhs3" localSheetId="0" hidden="1">32</definedName>
    <definedName name="solver_rhs30" localSheetId="0" hidden="1">32</definedName>
    <definedName name="solver_rhs31" localSheetId="0" hidden="1">0</definedName>
    <definedName name="solver_rhs32" localSheetId="0" hidden="1">0</definedName>
    <definedName name="solver_rhs33" localSheetId="0" hidden="1">0</definedName>
    <definedName name="solver_rhs34" localSheetId="0" hidden="1">BUCKET77!$F12-8</definedName>
    <definedName name="solver_rhs35" localSheetId="0" hidden="1">BUCKET77!$F12+8</definedName>
    <definedName name="solver_rhs36" localSheetId="0" hidden="1">10</definedName>
    <definedName name="solver_rhs37" localSheetId="0" hidden="1">32</definedName>
    <definedName name="solver_rhs38" localSheetId="0" hidden="1">0</definedName>
    <definedName name="solver_rhs39" localSheetId="0" hidden="1">0</definedName>
    <definedName name="solver_rhs4" localSheetId="0" hidden="1">10</definedName>
    <definedName name="solver_rhs40" localSheetId="0" hidden="1">0</definedName>
    <definedName name="solver_rhs41" localSheetId="0" hidden="1">BUCKET77!$F12-8</definedName>
    <definedName name="solver_rhs42" localSheetId="0" hidden="1">BUCKET77!$F12+8</definedName>
    <definedName name="solver_rhs43" localSheetId="0" hidden="1">10</definedName>
    <definedName name="solver_rhs44" localSheetId="0" hidden="1">32</definedName>
    <definedName name="solver_rhs45" localSheetId="0" hidden="1">0</definedName>
    <definedName name="solver_rhs46" localSheetId="0" hidden="1">0</definedName>
    <definedName name="solver_rhs47" localSheetId="0" hidden="1">0</definedName>
    <definedName name="solver_rhs48" localSheetId="0" hidden="1">BUCKET77!$F12-8</definedName>
    <definedName name="solver_rhs49" localSheetId="0" hidden="1">BUCKET77!$F12+8</definedName>
    <definedName name="solver_rhs5" localSheetId="0" hidden="1">BUCKET77!$F$12-8</definedName>
    <definedName name="solver_rhs50" localSheetId="0" hidden="1">10</definedName>
    <definedName name="solver_rhs51" localSheetId="0" hidden="1">32</definedName>
    <definedName name="solver_rhs52" localSheetId="0" hidden="1">0</definedName>
    <definedName name="solver_rhs53" localSheetId="0" hidden="1">0</definedName>
    <definedName name="solver_rhs54" localSheetId="0" hidden="1">0</definedName>
    <definedName name="solver_rhs55" localSheetId="0" hidden="1">BUCKET77!$F12-8</definedName>
    <definedName name="solver_rhs56" localSheetId="0" hidden="1">BUCKET77!$F12+8</definedName>
    <definedName name="solver_rhs57" localSheetId="0" hidden="1">10</definedName>
    <definedName name="solver_rhs58" localSheetId="0" hidden="1">32</definedName>
    <definedName name="solver_rhs59" localSheetId="0" hidden="1">0</definedName>
    <definedName name="solver_rhs6" localSheetId="0" hidden="1">0</definedName>
    <definedName name="solver_rhs60" localSheetId="0" hidden="1">0</definedName>
    <definedName name="solver_rhs61" localSheetId="0" hidden="1">0</definedName>
    <definedName name="solver_rhs62" localSheetId="0" hidden="1">BUCKET77!$F12-8</definedName>
    <definedName name="solver_rhs63" localSheetId="0" hidden="1">BUCKET77!$F12+8</definedName>
    <definedName name="solver_rhs64" localSheetId="0" hidden="1">10</definedName>
    <definedName name="solver_rhs65" localSheetId="0" hidden="1">32</definedName>
    <definedName name="solver_rhs66" localSheetId="0" hidden="1">0</definedName>
    <definedName name="solver_rhs67" localSheetId="0" hidden="1">0</definedName>
    <definedName name="solver_rhs68" localSheetId="0" hidden="1">0</definedName>
    <definedName name="solver_rhs69" localSheetId="0" hidden="1">BUCKET77!$F12-8</definedName>
    <definedName name="solver_rhs7" localSheetId="0" hidden="1">BUCKET77!$F12+8</definedName>
    <definedName name="solver_rhs70" localSheetId="0" hidden="1">BUCKET77!$F12+8</definedName>
    <definedName name="solver_rhs71" localSheetId="0" hidden="1">10</definedName>
    <definedName name="solver_rhs72" localSheetId="0" hidden="1">32</definedName>
    <definedName name="solver_rhs73" localSheetId="0" hidden="1">0</definedName>
    <definedName name="solver_rhs74" localSheetId="0" hidden="1">0</definedName>
    <definedName name="solver_rhs75" localSheetId="0" hidden="1">0</definedName>
    <definedName name="solver_rhs76" localSheetId="0" hidden="1">BUCKET77!$F12-8</definedName>
    <definedName name="solver_rhs77" localSheetId="0" hidden="1">BUCKET77!$F12+8</definedName>
    <definedName name="solver_rhs78" localSheetId="0" hidden="1">10</definedName>
    <definedName name="solver_rhs79" localSheetId="0" hidden="1">32</definedName>
    <definedName name="solver_rhs8" localSheetId="0" hidden="1">10</definedName>
    <definedName name="solver_rhs80" localSheetId="0" hidden="1">0</definedName>
    <definedName name="solver_rhs81" localSheetId="0" hidden="1">0</definedName>
    <definedName name="solver_rhs82" localSheetId="0" hidden="1">0</definedName>
    <definedName name="solver_rhs83" localSheetId="0" hidden="1">BUCKET77!$F12-8</definedName>
    <definedName name="solver_rhs84" localSheetId="0" hidden="1">BUCKET77!$F12+8</definedName>
    <definedName name="solver_rhs85" localSheetId="0" hidden="1">10</definedName>
    <definedName name="solver_rhs86" localSheetId="0" hidden="1">32</definedName>
    <definedName name="solver_rhs87" localSheetId="0" hidden="1">0</definedName>
    <definedName name="solver_rhs88" localSheetId="0" hidden="1">0</definedName>
    <definedName name="solver_rhs89" localSheetId="0" hidden="1">0</definedName>
    <definedName name="solver_rhs9" localSheetId="0" hidden="1">32</definedName>
    <definedName name="solver_rhs90" localSheetId="0" hidden="1">BUCKET77!$F12-8</definedName>
    <definedName name="solver_rhs91" localSheetId="0" hidden="1">BUCKET77!$F12+8</definedName>
    <definedName name="solver_rhs92" localSheetId="0" hidden="1">10</definedName>
    <definedName name="solver_rhs93" localSheetId="0" hidden="1">32</definedName>
    <definedName name="solver_rhs94" localSheetId="0" hidden="1">0</definedName>
    <definedName name="solver_rhs95" localSheetId="0" hidden="1">0</definedName>
    <definedName name="solver_rhs96" localSheetId="0" hidden="1">0</definedName>
    <definedName name="solver_rhs97" localSheetId="0" hidden="1">BUCKET77!$F12-8</definedName>
    <definedName name="solver_rhs98" localSheetId="0" hidden="1">BUCKET77!$F12+8</definedName>
    <definedName name="solver_rhs99" localSheetId="0" hidden="1">10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solver_ver" localSheetId="0" hidden="1">3</definedName>
    <definedName name="Target_Tip_Angle">BUCKET77!$F$12</definedName>
    <definedName name="THETA">BUCKET77!$F$9</definedName>
    <definedName name="TOP_RADIUS">BUCKET77!$D$12</definedName>
    <definedName name="TOPCIRCUM">BUCKET77!$D$9</definedName>
    <definedName name="TOPY">BUCKET77!$F$10</definedName>
  </definedNames>
  <calcPr calcId="145621" iterate="1" iterateCount="1"/>
</workbook>
</file>

<file path=xl/calcChain.xml><?xml version="1.0" encoding="utf-8"?>
<calcChain xmlns="http://schemas.openxmlformats.org/spreadsheetml/2006/main">
  <c r="E1" i="1" l="1"/>
  <c r="A19" i="1"/>
  <c r="B19" i="1" s="1"/>
  <c r="B12" i="1"/>
  <c r="F13" i="1" s="1"/>
  <c r="D12" i="1"/>
  <c r="D13" i="1"/>
  <c r="C19" i="1"/>
  <c r="C20" i="1"/>
  <c r="C21" i="1"/>
  <c r="C22" i="1"/>
  <c r="C23" i="1"/>
  <c r="C24" i="1"/>
  <c r="C25" i="1"/>
  <c r="C26" i="1"/>
  <c r="C27" i="1"/>
  <c r="C28" i="1"/>
  <c r="C29" i="1"/>
  <c r="F12" i="1"/>
  <c r="B13" i="1"/>
  <c r="A20" i="1" l="1"/>
  <c r="D19" i="1"/>
  <c r="E19" i="1" s="1"/>
  <c r="G19" i="1" l="1"/>
  <c r="H19" i="1" s="1"/>
  <c r="F19" i="1"/>
  <c r="D20" i="1"/>
  <c r="E20" i="1" s="1"/>
  <c r="G20" i="1" s="1"/>
  <c r="H20" i="1" s="1"/>
  <c r="A21" i="1"/>
  <c r="B20" i="1"/>
  <c r="F20" i="1" l="1"/>
  <c r="A22" i="1"/>
  <c r="B21" i="1"/>
  <c r="D21" i="1"/>
  <c r="E21" i="1" s="1"/>
  <c r="G21" i="1" l="1"/>
  <c r="H21" i="1" s="1"/>
  <c r="F21" i="1"/>
  <c r="A23" i="1"/>
  <c r="B22" i="1"/>
  <c r="D22" i="1"/>
  <c r="E22" i="1" s="1"/>
  <c r="G22" i="1" s="1"/>
  <c r="H22" i="1" s="1"/>
  <c r="A24" i="1" l="1"/>
  <c r="B23" i="1"/>
  <c r="D23" i="1"/>
  <c r="E23" i="1" s="1"/>
  <c r="F22" i="1"/>
  <c r="G23" i="1" l="1"/>
  <c r="H23" i="1" s="1"/>
  <c r="F23" i="1"/>
  <c r="A25" i="1"/>
  <c r="B24" i="1"/>
  <c r="D24" i="1"/>
  <c r="E24" i="1" s="1"/>
  <c r="G24" i="1" l="1"/>
  <c r="H24" i="1" s="1"/>
  <c r="F24" i="1"/>
  <c r="A26" i="1"/>
  <c r="B25" i="1"/>
  <c r="D25" i="1"/>
  <c r="E25" i="1" s="1"/>
  <c r="G25" i="1" l="1"/>
  <c r="H25" i="1" s="1"/>
  <c r="F25" i="1"/>
  <c r="A27" i="1"/>
  <c r="B26" i="1"/>
  <c r="D26" i="1"/>
  <c r="E26" i="1" s="1"/>
  <c r="G26" i="1" l="1"/>
  <c r="H26" i="1" s="1"/>
  <c r="F26" i="1"/>
  <c r="B27" i="1"/>
  <c r="A28" i="1"/>
  <c r="D27" i="1"/>
  <c r="E27" i="1" s="1"/>
  <c r="G27" i="1" l="1"/>
  <c r="H27" i="1" s="1"/>
  <c r="F27" i="1"/>
  <c r="A29" i="1"/>
  <c r="B28" i="1"/>
  <c r="D28" i="1"/>
  <c r="E28" i="1" s="1"/>
  <c r="G28" i="1" l="1"/>
  <c r="H28" i="1" s="1"/>
  <c r="F28" i="1"/>
  <c r="D29" i="1"/>
  <c r="E29" i="1" s="1"/>
  <c r="B29" i="1"/>
  <c r="G29" i="1" l="1"/>
  <c r="H29" i="1" s="1"/>
  <c r="F15" i="1" s="1"/>
  <c r="F29" i="1"/>
</calcChain>
</file>

<file path=xl/sharedStrings.xml><?xml version="1.0" encoding="utf-8"?>
<sst xmlns="http://schemas.openxmlformats.org/spreadsheetml/2006/main" count="47" uniqueCount="45">
  <si>
    <t>Actual Tip Angle</t>
  </si>
  <si>
    <t>Prop Radius</t>
  </si>
  <si>
    <t>dAngle</t>
  </si>
  <si>
    <t>BUCKET PROPS</t>
  </si>
  <si>
    <t>PropDia</t>
  </si>
  <si>
    <t>PropPitch</t>
  </si>
  <si>
    <t>PropTip</t>
  </si>
  <si>
    <t>InnerTip</t>
  </si>
  <si>
    <t>SlantHt</t>
  </si>
  <si>
    <t>Top Radius</t>
  </si>
  <si>
    <t>Bottom Radius</t>
  </si>
  <si>
    <t>TopDiameter</t>
  </si>
  <si>
    <t>BottomDiameter</t>
  </si>
  <si>
    <t>VARY TO OPTIMIZE SET UP</t>
  </si>
  <si>
    <t>DESIRED PROPELLER</t>
  </si>
  <si>
    <t>AVAILABLE BUCKET</t>
  </si>
  <si>
    <t>Top of Bucket to Blade</t>
  </si>
  <si>
    <t>Theta (Angle on Bucket)</t>
  </si>
  <si>
    <t>Target Tip Angle</t>
  </si>
  <si>
    <t>Optimizes Fit of Prop Blade to Existing Bucket or Conical Form</t>
  </si>
  <si>
    <t>To move plots closer vertically, change blade tip angle.</t>
  </si>
  <si>
    <t>To make plots more parallel, change angle on form.</t>
  </si>
  <si>
    <t>Resale rights retained.  Otherwise share freely.</t>
  </si>
  <si>
    <t xml:space="preserve">Target </t>
  </si>
  <si>
    <t>Angle (deg)</t>
  </si>
  <si>
    <t>Target</t>
  </si>
  <si>
    <t>Pitch</t>
  </si>
  <si>
    <t>Bucket</t>
  </si>
  <si>
    <t>Radius</t>
  </si>
  <si>
    <t>Actual</t>
  </si>
  <si>
    <t>Angle</t>
  </si>
  <si>
    <t>delta</t>
  </si>
  <si>
    <t>Squared</t>
  </si>
  <si>
    <t>Angle(deg)</t>
  </si>
  <si>
    <t>Blade Length</t>
  </si>
  <si>
    <t>Bucket Bottom to Blade</t>
  </si>
  <si>
    <t>(keep positive or zero)</t>
  </si>
  <si>
    <t>If these give poor results, find or make another cup or bucket.</t>
  </si>
  <si>
    <t>Try to minimize the sum of squares of errors in blade angle.</t>
  </si>
  <si>
    <t xml:space="preserve">      Vary settings in green cells  to minimize error in yellow.</t>
  </si>
  <si>
    <t>Error Sum To Minimize</t>
  </si>
  <si>
    <t>Copyright (c) 1993-1994, 1999-2010 by Fred H. Rash</t>
  </si>
  <si>
    <t>USE SOLVER "Add-In" in TOOLS or optimize manually!</t>
  </si>
  <si>
    <t xml:space="preserve">  Specify prop and available bucket or cone in blue cells.</t>
  </si>
  <si>
    <t>Bucket80.xls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</si>
</sst>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"/>
    <numFmt numFmtId="165" formatCode="0.0_)"/>
    <numFmt numFmtId="166" formatCode="[$-409]d\-mmm\-yy;@"/>
  </numFmts>
  <fonts count="4" x14ac:knownFonts="1">
    <font>
      <sz val="12"/>
      <name val="Courier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>
      <protection locked="0"/>
    </xf>
    <xf numFmtId="0" fontId="1" fillId="0" borderId="0">
      <protection locked="0"/>
    </xf>
    <xf numFmtId="0" fontId="2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2" fillId="0" borderId="0">
      <protection locked="0"/>
    </xf>
  </cellStyleXfs>
  <cellXfs count="43">
    <xf numFmtId="0" fontId="0" fillId="0" borderId="0" xfId="0"/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164" fontId="0" fillId="2" borderId="1" xfId="0" applyNumberFormat="1" applyFont="1" applyFill="1" applyBorder="1" applyProtection="1">
      <protection locked="0"/>
    </xf>
    <xf numFmtId="164" fontId="0" fillId="2" borderId="2" xfId="0" applyNumberFormat="1" applyFont="1" applyFill="1" applyBorder="1" applyProtection="1">
      <protection locked="0"/>
    </xf>
    <xf numFmtId="0" fontId="3" fillId="0" borderId="3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164" fontId="0" fillId="0" borderId="6" xfId="0" applyNumberFormat="1" applyBorder="1" applyProtection="1"/>
    <xf numFmtId="0" fontId="0" fillId="0" borderId="7" xfId="0" applyBorder="1" applyAlignment="1" applyProtection="1">
      <alignment horizontal="left"/>
    </xf>
    <xf numFmtId="0" fontId="0" fillId="0" borderId="8" xfId="0" applyBorder="1"/>
    <xf numFmtId="0" fontId="0" fillId="0" borderId="9" xfId="0" applyBorder="1"/>
    <xf numFmtId="164" fontId="0" fillId="2" borderId="10" xfId="0" applyNumberFormat="1" applyFont="1" applyFill="1" applyBorder="1" applyProtection="1">
      <protection locked="0"/>
    </xf>
    <xf numFmtId="164" fontId="0" fillId="3" borderId="11" xfId="0" applyNumberFormat="1" applyFill="1" applyBorder="1" applyProtection="1"/>
    <xf numFmtId="0" fontId="3" fillId="0" borderId="0" xfId="0" applyFont="1"/>
    <xf numFmtId="0" fontId="0" fillId="0" borderId="12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2" xfId="0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12" xfId="0" applyBorder="1"/>
    <xf numFmtId="164" fontId="0" fillId="0" borderId="12" xfId="0" applyNumberFormat="1" applyBorder="1" applyProtection="1"/>
    <xf numFmtId="164" fontId="0" fillId="0" borderId="14" xfId="0" applyNumberFormat="1" applyBorder="1" applyProtection="1"/>
    <xf numFmtId="164" fontId="0" fillId="0" borderId="13" xfId="0" applyNumberFormat="1" applyBorder="1" applyProtection="1"/>
    <xf numFmtId="164" fontId="0" fillId="3" borderId="15" xfId="0" applyNumberFormat="1" applyFill="1" applyBorder="1" applyProtection="1"/>
    <xf numFmtId="0" fontId="0" fillId="0" borderId="8" xfId="0" applyBorder="1" applyAlignment="1" applyProtection="1">
      <alignment horizontal="left"/>
    </xf>
    <xf numFmtId="165" fontId="0" fillId="0" borderId="12" xfId="0" applyNumberFormat="1" applyBorder="1" applyProtection="1"/>
    <xf numFmtId="165" fontId="0" fillId="0" borderId="14" xfId="0" applyNumberFormat="1" applyBorder="1" applyProtection="1"/>
    <xf numFmtId="165" fontId="0" fillId="0" borderId="13" xfId="0" applyNumberFormat="1" applyBorder="1" applyProtection="1"/>
    <xf numFmtId="164" fontId="0" fillId="0" borderId="16" xfId="0" applyNumberFormat="1" applyBorder="1" applyProtection="1"/>
    <xf numFmtId="164" fontId="0" fillId="0" borderId="17" xfId="0" applyNumberFormat="1" applyBorder="1" applyProtection="1"/>
    <xf numFmtId="164" fontId="0" fillId="0" borderId="18" xfId="0" applyNumberFormat="1" applyBorder="1" applyProtection="1"/>
    <xf numFmtId="164" fontId="0" fillId="0" borderId="19" xfId="0" applyNumberFormat="1" applyBorder="1" applyProtection="1"/>
    <xf numFmtId="0" fontId="3" fillId="0" borderId="20" xfId="0" applyFont="1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13" xfId="0" applyFill="1" applyBorder="1" applyAlignment="1" applyProtection="1">
      <alignment horizontal="left"/>
    </xf>
    <xf numFmtId="0" fontId="0" fillId="2" borderId="0" xfId="0" applyFill="1"/>
    <xf numFmtId="164" fontId="0" fillId="4" borderId="24" xfId="0" applyNumberFormat="1" applyFont="1" applyFill="1" applyBorder="1" applyProtection="1">
      <protection locked="0"/>
    </xf>
    <xf numFmtId="164" fontId="0" fillId="4" borderId="19" xfId="0" applyNumberFormat="1" applyFont="1" applyFill="1" applyBorder="1" applyProtection="1">
      <protection locked="0"/>
    </xf>
    <xf numFmtId="0" fontId="0" fillId="4" borderId="0" xfId="0" applyFill="1"/>
    <xf numFmtId="166" fontId="0" fillId="0" borderId="0" xfId="0" applyNumberFormat="1" applyAlignment="1" applyProtection="1">
      <alignment horizontal="left"/>
    </xf>
    <xf numFmtId="22" fontId="0" fillId="0" borderId="15" xfId="0" applyNumberFormat="1" applyBorder="1"/>
  </cellXfs>
  <cellStyles count="8">
    <cellStyle name="F2" xfId="1"/>
    <cellStyle name="F3" xfId="2"/>
    <cellStyle name="F4" xfId="3"/>
    <cellStyle name="F5" xfId="4"/>
    <cellStyle name="F6" xfId="5"/>
    <cellStyle name="F7" xfId="6"/>
    <cellStyle name="F8" xf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Bucket or Cone Prop </a:t>
            </a:r>
          </a:p>
        </c:rich>
      </c:tx>
      <c:layout>
        <c:manualLayout>
          <c:xMode val="edge"/>
          <c:yMode val="edge"/>
          <c:x val="0.31207313208855725"/>
          <c:y val="3.35365853658536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43021613545899"/>
          <c:y val="0.18449612403100776"/>
          <c:w val="0.63651930880653573"/>
          <c:h val="0.4933463549614438"/>
        </c:manualLayout>
      </c:layout>
      <c:scatterChart>
        <c:scatterStyle val="lineMarker"/>
        <c:varyColors val="0"/>
        <c:ser>
          <c:idx val="0"/>
          <c:order val="0"/>
          <c:tx>
            <c:v>Helical Prop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BUCKET77!$A$19:$A$29</c:f>
              <c:numCache>
                <c:formatCode>0.00_)</c:formatCode>
                <c:ptCount val="11"/>
                <c:pt idx="0">
                  <c:v>1</c:v>
                </c:pt>
                <c:pt idx="1">
                  <c:v>1.55</c:v>
                </c:pt>
                <c:pt idx="2">
                  <c:v>2.1</c:v>
                </c:pt>
                <c:pt idx="3">
                  <c:v>2.6500000000000004</c:v>
                </c:pt>
                <c:pt idx="4">
                  <c:v>3.2</c:v>
                </c:pt>
                <c:pt idx="5">
                  <c:v>3.75</c:v>
                </c:pt>
                <c:pt idx="6">
                  <c:v>4.3</c:v>
                </c:pt>
                <c:pt idx="7">
                  <c:v>4.8499999999999996</c:v>
                </c:pt>
                <c:pt idx="8">
                  <c:v>5.3999999999999995</c:v>
                </c:pt>
                <c:pt idx="9">
                  <c:v>5.9499999999999993</c:v>
                </c:pt>
                <c:pt idx="10">
                  <c:v>6.4999999999999991</c:v>
                </c:pt>
              </c:numCache>
            </c:numRef>
          </c:xVal>
          <c:yVal>
            <c:numRef>
              <c:f>BUCKET77!$B$19:$B$29</c:f>
              <c:numCache>
                <c:formatCode>0.0_)</c:formatCode>
                <c:ptCount val="11"/>
                <c:pt idx="0">
                  <c:v>71.701261048122333</c:v>
                </c:pt>
                <c:pt idx="1">
                  <c:v>62.861427995509025</c:v>
                </c:pt>
                <c:pt idx="2">
                  <c:v>55.221670805842081</c:v>
                </c:pt>
                <c:pt idx="3">
                  <c:v>48.77065205096573</c:v>
                </c:pt>
                <c:pt idx="4">
                  <c:v>43.379712060847005</c:v>
                </c:pt>
                <c:pt idx="5">
                  <c:v>38.882185317159163</c:v>
                </c:pt>
                <c:pt idx="6">
                  <c:v>35.116526389214556</c:v>
                </c:pt>
                <c:pt idx="7">
                  <c:v>31.94327495383785</c:v>
                </c:pt>
                <c:pt idx="8">
                  <c:v>29.248373349929828</c:v>
                </c:pt>
                <c:pt idx="9">
                  <c:v>26.940855291335051</c:v>
                </c:pt>
                <c:pt idx="10">
                  <c:v>24.948891739420439</c:v>
                </c:pt>
              </c:numCache>
            </c:numRef>
          </c:yVal>
          <c:smooth val="0"/>
        </c:ser>
        <c:ser>
          <c:idx val="1"/>
          <c:order val="1"/>
          <c:tx>
            <c:v>Bucket Prop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BUCKET77!$A$19:$A$29</c:f>
              <c:numCache>
                <c:formatCode>0.00_)</c:formatCode>
                <c:ptCount val="11"/>
                <c:pt idx="0">
                  <c:v>1</c:v>
                </c:pt>
                <c:pt idx="1">
                  <c:v>1.55</c:v>
                </c:pt>
                <c:pt idx="2">
                  <c:v>2.1</c:v>
                </c:pt>
                <c:pt idx="3">
                  <c:v>2.6500000000000004</c:v>
                </c:pt>
                <c:pt idx="4">
                  <c:v>3.2</c:v>
                </c:pt>
                <c:pt idx="5">
                  <c:v>3.75</c:v>
                </c:pt>
                <c:pt idx="6">
                  <c:v>4.3</c:v>
                </c:pt>
                <c:pt idx="7">
                  <c:v>4.8499999999999996</c:v>
                </c:pt>
                <c:pt idx="8">
                  <c:v>5.3999999999999995</c:v>
                </c:pt>
                <c:pt idx="9">
                  <c:v>5.9499999999999993</c:v>
                </c:pt>
                <c:pt idx="10">
                  <c:v>6.4999999999999991</c:v>
                </c:pt>
              </c:numCache>
            </c:numRef>
          </c:xVal>
          <c:yVal>
            <c:numRef>
              <c:f>BUCKET77!$E$19:$E$29</c:f>
              <c:numCache>
                <c:formatCode>0.0_)</c:formatCode>
                <c:ptCount val="11"/>
                <c:pt idx="0">
                  <c:v>123.56544613572342</c:v>
                </c:pt>
                <c:pt idx="1">
                  <c:v>104.62450302259015</c:v>
                </c:pt>
                <c:pt idx="2">
                  <c:v>88.578377105870203</c:v>
                </c:pt>
                <c:pt idx="3">
                  <c:v>74.810542337801508</c:v>
                </c:pt>
                <c:pt idx="4">
                  <c:v>62.867941235929372</c:v>
                </c:pt>
                <c:pt idx="5">
                  <c:v>52.410174401101195</c:v>
                </c:pt>
                <c:pt idx="6">
                  <c:v>43.176532771689097</c:v>
                </c:pt>
                <c:pt idx="7">
                  <c:v>34.963966807455293</c:v>
                </c:pt>
                <c:pt idx="8">
                  <c:v>27.611981386452626</c:v>
                </c:pt>
                <c:pt idx="9">
                  <c:v>20.992042806769671</c:v>
                </c:pt>
                <c:pt idx="10">
                  <c:v>15.000000000000009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69504"/>
        <c:axId val="147274368"/>
      </c:scatterChart>
      <c:valAx>
        <c:axId val="147269504"/>
        <c:scaling>
          <c:orientation val="minMax"/>
          <c:max val="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 Radius</a:t>
                </a:r>
              </a:p>
            </c:rich>
          </c:tx>
          <c:layout>
            <c:manualLayout>
              <c:xMode val="edge"/>
              <c:yMode val="edge"/>
              <c:x val="0.38496630973520107"/>
              <c:y val="0.789635426669227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274368"/>
        <c:crossesAt val="0"/>
        <c:crossBetween val="midCat"/>
        <c:majorUnit val="2"/>
        <c:minorUnit val="0.4"/>
      </c:valAx>
      <c:valAx>
        <c:axId val="14727436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Blade Angle (Degrees)</a:t>
                </a:r>
              </a:p>
            </c:rich>
          </c:tx>
          <c:layout>
            <c:manualLayout>
              <c:xMode val="edge"/>
              <c:yMode val="edge"/>
              <c:x val="2.7334851936218679E-2"/>
              <c:y val="0.21036617374047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269504"/>
        <c:crossesAt val="0"/>
        <c:crossBetween val="midCat"/>
        <c:majorUnit val="2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402750708883311"/>
          <c:y val="0.86912205741724147"/>
          <c:w val="0.55972742884711368"/>
          <c:h val="0.10239028261002259"/>
        </c:manualLayout>
      </c:layout>
      <c:overlay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0</xdr:row>
      <xdr:rowOff>82550</xdr:rowOff>
    </xdr:from>
    <xdr:to>
      <xdr:col>12</xdr:col>
      <xdr:colOff>228600</xdr:colOff>
      <xdr:row>15</xdr:row>
      <xdr:rowOff>114300</xdr:rowOff>
    </xdr:to>
    <xdr:graphicFrame macro="">
      <xdr:nvGraphicFramePr>
        <xdr:cNvPr id="10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15</xdr:row>
          <xdr:rowOff>0</xdr:rowOff>
        </xdr:from>
        <xdr:to>
          <xdr:col>4</xdr:col>
          <xdr:colOff>1816100</xdr:colOff>
          <xdr:row>15</xdr:row>
          <xdr:rowOff>0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H38"/>
  <sheetViews>
    <sheetView showGridLines="0" tabSelected="1" workbookViewId="0">
      <selection activeCell="C5" sqref="C5"/>
    </sheetView>
  </sheetViews>
  <sheetFormatPr defaultColWidth="9.75" defaultRowHeight="12.5" x14ac:dyDescent="0.25"/>
  <cols>
    <col min="1" max="1" width="14.08203125" customWidth="1"/>
    <col min="2" max="2" width="11.25" customWidth="1"/>
    <col min="3" max="3" width="14.6640625" customWidth="1"/>
    <col min="4" max="4" width="11" customWidth="1"/>
    <col min="5" max="5" width="23.9140625" customWidth="1"/>
    <col min="6" max="6" width="7" customWidth="1"/>
    <col min="7" max="7" width="6.9140625" customWidth="1"/>
    <col min="8" max="8" width="7.9140625" customWidth="1"/>
    <col min="9" max="9" width="7.58203125" customWidth="1"/>
    <col min="10" max="10" width="8.33203125" customWidth="1"/>
    <col min="11" max="11" width="7.6640625" customWidth="1"/>
    <col min="12" max="12" width="8.08203125" customWidth="1"/>
  </cols>
  <sheetData>
    <row r="1" spans="1:6" ht="13" thickBot="1" x14ac:dyDescent="0.3">
      <c r="C1" s="2" t="s">
        <v>3</v>
      </c>
      <c r="E1" s="42">
        <f ca="1">NOW()</f>
        <v>41287.815692824071</v>
      </c>
    </row>
    <row r="2" spans="1:6" x14ac:dyDescent="0.25">
      <c r="A2" s="14" t="s">
        <v>19</v>
      </c>
      <c r="C2" s="2"/>
    </row>
    <row r="3" spans="1:6" x14ac:dyDescent="0.25">
      <c r="A3" s="14" t="s">
        <v>43</v>
      </c>
      <c r="E3" s="37"/>
    </row>
    <row r="4" spans="1:6" x14ac:dyDescent="0.25">
      <c r="A4" s="14" t="s">
        <v>39</v>
      </c>
      <c r="C4" s="40"/>
    </row>
    <row r="6" spans="1:6" x14ac:dyDescent="0.25">
      <c r="A6" s="2" t="s">
        <v>44</v>
      </c>
      <c r="B6" s="41">
        <v>41287</v>
      </c>
      <c r="C6" s="1" t="s">
        <v>41</v>
      </c>
    </row>
    <row r="7" spans="1:6" ht="13" thickBot="1" x14ac:dyDescent="0.3">
      <c r="C7" t="s">
        <v>22</v>
      </c>
    </row>
    <row r="8" spans="1:6" ht="13" thickBot="1" x14ac:dyDescent="0.3">
      <c r="A8" s="5" t="s">
        <v>14</v>
      </c>
      <c r="B8" s="11"/>
      <c r="C8" s="5" t="s">
        <v>15</v>
      </c>
      <c r="D8" s="10"/>
      <c r="E8" s="32" t="s">
        <v>13</v>
      </c>
      <c r="F8" s="24"/>
    </row>
    <row r="9" spans="1:6" x14ac:dyDescent="0.25">
      <c r="A9" s="6" t="s">
        <v>4</v>
      </c>
      <c r="B9" s="4">
        <v>13</v>
      </c>
      <c r="C9" s="6" t="s">
        <v>11</v>
      </c>
      <c r="D9" s="4">
        <v>7</v>
      </c>
      <c r="E9" s="33" t="s">
        <v>17</v>
      </c>
      <c r="F9" s="38">
        <v>35</v>
      </c>
    </row>
    <row r="10" spans="1:6" x14ac:dyDescent="0.25">
      <c r="A10" s="7" t="s">
        <v>5</v>
      </c>
      <c r="B10" s="3">
        <v>19</v>
      </c>
      <c r="C10" s="7" t="s">
        <v>12</v>
      </c>
      <c r="D10" s="3">
        <v>3</v>
      </c>
      <c r="E10" s="34" t="s">
        <v>16</v>
      </c>
      <c r="F10" s="39">
        <v>1</v>
      </c>
    </row>
    <row r="11" spans="1:6" ht="13" thickBot="1" x14ac:dyDescent="0.3">
      <c r="A11" s="9" t="s">
        <v>7</v>
      </c>
      <c r="B11" s="12">
        <v>1</v>
      </c>
      <c r="C11" s="7" t="s">
        <v>8</v>
      </c>
      <c r="D11" s="3">
        <v>6</v>
      </c>
      <c r="E11" s="34" t="s">
        <v>0</v>
      </c>
      <c r="F11" s="39">
        <v>15</v>
      </c>
    </row>
    <row r="12" spans="1:6" x14ac:dyDescent="0.25">
      <c r="A12" s="7" t="s">
        <v>6</v>
      </c>
      <c r="B12" s="8">
        <f>B9/2</f>
        <v>6.5</v>
      </c>
      <c r="C12" s="7" t="s">
        <v>9</v>
      </c>
      <c r="D12" s="30">
        <f>D9/2</f>
        <v>3.5</v>
      </c>
      <c r="E12" s="35" t="s">
        <v>18</v>
      </c>
      <c r="F12" s="31">
        <f>180/PI()*(ATAN(B10/B9/PI()))</f>
        <v>24.948891739420432</v>
      </c>
    </row>
    <row r="13" spans="1:6" ht="13" thickBot="1" x14ac:dyDescent="0.3">
      <c r="A13" s="9" t="s">
        <v>34</v>
      </c>
      <c r="B13" s="8">
        <f>B12-B11</f>
        <v>5.5</v>
      </c>
      <c r="C13" s="9" t="s">
        <v>10</v>
      </c>
      <c r="D13" s="28">
        <f>D10/2</f>
        <v>1.5</v>
      </c>
      <c r="E13" s="35" t="s">
        <v>35</v>
      </c>
      <c r="F13" s="29">
        <f>$D$11-$F$10-($B$12-$B$11)*COS(PI()/180*$F$9)</f>
        <v>0.49466375641054494</v>
      </c>
    </row>
    <row r="14" spans="1:6" ht="13" thickBot="1" x14ac:dyDescent="0.3">
      <c r="E14" s="36" t="s">
        <v>36</v>
      </c>
    </row>
    <row r="15" spans="1:6" ht="13" thickBot="1" x14ac:dyDescent="0.3">
      <c r="A15" s="13" t="s">
        <v>42</v>
      </c>
      <c r="B15" s="13"/>
      <c r="C15" s="13"/>
      <c r="D15" s="13"/>
      <c r="E15" s="13" t="s">
        <v>40</v>
      </c>
      <c r="F15" s="23">
        <f>SUM(H19:H29)</f>
        <v>6998.7263145285187</v>
      </c>
    </row>
    <row r="16" spans="1:6" ht="13" thickBot="1" x14ac:dyDescent="0.3"/>
    <row r="17" spans="1:8" x14ac:dyDescent="0.25">
      <c r="A17" s="19"/>
      <c r="B17" s="17" t="s">
        <v>23</v>
      </c>
      <c r="C17" s="17" t="s">
        <v>25</v>
      </c>
      <c r="D17" s="17" t="s">
        <v>27</v>
      </c>
      <c r="E17" s="17" t="s">
        <v>29</v>
      </c>
      <c r="F17" s="15" t="s">
        <v>29</v>
      </c>
      <c r="G17" s="15" t="s">
        <v>31</v>
      </c>
      <c r="H17" s="15" t="s">
        <v>2</v>
      </c>
    </row>
    <row r="18" spans="1:8" ht="13" thickBot="1" x14ac:dyDescent="0.3">
      <c r="A18" s="18" t="s">
        <v>1</v>
      </c>
      <c r="B18" s="18" t="s">
        <v>33</v>
      </c>
      <c r="C18" s="18" t="s">
        <v>26</v>
      </c>
      <c r="D18" s="18" t="s">
        <v>28</v>
      </c>
      <c r="E18" s="18" t="s">
        <v>24</v>
      </c>
      <c r="F18" s="16" t="s">
        <v>26</v>
      </c>
      <c r="G18" s="16" t="s">
        <v>30</v>
      </c>
      <c r="H18" s="16" t="s">
        <v>32</v>
      </c>
    </row>
    <row r="19" spans="1:8" x14ac:dyDescent="0.25">
      <c r="A19" s="20">
        <f>INNERTIP</f>
        <v>1</v>
      </c>
      <c r="B19" s="25">
        <f t="shared" ref="B19:B29" si="0">180/PI()*(ATAN(C19/2/A19/PI()))</f>
        <v>71.701261048122333</v>
      </c>
      <c r="C19" s="25">
        <f t="shared" ref="C19:C29" si="1">$B$10</f>
        <v>19</v>
      </c>
      <c r="D19" s="20">
        <f t="shared" ref="D19:D29" si="2">$D$12-($D$12-$D$13)*($F$10+($B$12-A19)*COS(PI()/180*$F$9))/$D$11</f>
        <v>1.6648879188035151</v>
      </c>
      <c r="E19" s="25">
        <f t="shared" ref="E19:E29" si="3">$F$11+180/PI()*(($B$12-A19)*SIN(PI()/180*$F$9)/D19)</f>
        <v>123.56544613572342</v>
      </c>
      <c r="F19" s="25">
        <f t="shared" ref="F19:F29" si="4">2*PI()*A19*TAN(PI()/180*E19)</f>
        <v>-9.4693387745054007</v>
      </c>
      <c r="G19" s="20">
        <f t="shared" ref="G19:G29" si="5">E19-B19</f>
        <v>51.864185087601086</v>
      </c>
      <c r="H19" s="20">
        <f t="shared" ref="H19:H29" si="6">G19*G19</f>
        <v>2689.8936948009427</v>
      </c>
    </row>
    <row r="20" spans="1:8" x14ac:dyDescent="0.25">
      <c r="A20" s="21">
        <f t="shared" ref="A20:A29" si="7">A19+0.1*(PROPTIP-INNERTIP)</f>
        <v>1.55</v>
      </c>
      <c r="B20" s="26">
        <f t="shared" si="0"/>
        <v>62.861427995509025</v>
      </c>
      <c r="C20" s="26">
        <f t="shared" si="1"/>
        <v>19</v>
      </c>
      <c r="D20" s="21">
        <f t="shared" si="2"/>
        <v>1.8150657935898302</v>
      </c>
      <c r="E20" s="26">
        <f t="shared" si="3"/>
        <v>104.62450302259015</v>
      </c>
      <c r="F20" s="26">
        <f t="shared" si="4"/>
        <v>-37.322913923224014</v>
      </c>
      <c r="G20" s="21">
        <f t="shared" si="5"/>
        <v>41.763075027081122</v>
      </c>
      <c r="H20" s="21">
        <f t="shared" si="6"/>
        <v>1744.1544357176069</v>
      </c>
    </row>
    <row r="21" spans="1:8" x14ac:dyDescent="0.25">
      <c r="A21" s="21">
        <f t="shared" si="7"/>
        <v>2.1</v>
      </c>
      <c r="B21" s="26">
        <f t="shared" si="0"/>
        <v>55.221670805842081</v>
      </c>
      <c r="C21" s="26">
        <f t="shared" si="1"/>
        <v>19</v>
      </c>
      <c r="D21" s="21">
        <f t="shared" si="2"/>
        <v>1.9652436683761454</v>
      </c>
      <c r="E21" s="26">
        <f t="shared" si="3"/>
        <v>88.578377105870203</v>
      </c>
      <c r="F21" s="26">
        <f t="shared" si="4"/>
        <v>531.67746287983266</v>
      </c>
      <c r="G21" s="21">
        <f t="shared" si="5"/>
        <v>33.356706300028122</v>
      </c>
      <c r="H21" s="21">
        <f t="shared" si="6"/>
        <v>1112.6698551863358</v>
      </c>
    </row>
    <row r="22" spans="1:8" x14ac:dyDescent="0.25">
      <c r="A22" s="21">
        <f t="shared" si="7"/>
        <v>2.6500000000000004</v>
      </c>
      <c r="B22" s="26">
        <f t="shared" si="0"/>
        <v>48.77065205096573</v>
      </c>
      <c r="C22" s="26">
        <f t="shared" si="1"/>
        <v>19</v>
      </c>
      <c r="D22" s="21">
        <f t="shared" si="2"/>
        <v>2.1154215431624603</v>
      </c>
      <c r="E22" s="26">
        <f t="shared" si="3"/>
        <v>74.810542337801508</v>
      </c>
      <c r="F22" s="26">
        <f t="shared" si="4"/>
        <v>61.32840102936099</v>
      </c>
      <c r="G22" s="21">
        <f t="shared" si="5"/>
        <v>26.039890286835778</v>
      </c>
      <c r="H22" s="21">
        <f t="shared" si="6"/>
        <v>678.07588615044426</v>
      </c>
    </row>
    <row r="23" spans="1:8" x14ac:dyDescent="0.25">
      <c r="A23" s="21">
        <f t="shared" si="7"/>
        <v>3.2</v>
      </c>
      <c r="B23" s="26">
        <f t="shared" si="0"/>
        <v>43.379712060847005</v>
      </c>
      <c r="C23" s="26">
        <f t="shared" si="1"/>
        <v>19</v>
      </c>
      <c r="D23" s="21">
        <f t="shared" si="2"/>
        <v>2.265599417948776</v>
      </c>
      <c r="E23" s="26">
        <f t="shared" si="3"/>
        <v>62.867941235929372</v>
      </c>
      <c r="F23" s="26">
        <f t="shared" si="4"/>
        <v>39.236793891796843</v>
      </c>
      <c r="G23" s="21">
        <f t="shared" si="5"/>
        <v>19.488229175082367</v>
      </c>
      <c r="H23" s="21">
        <f t="shared" si="6"/>
        <v>379.79107638053154</v>
      </c>
    </row>
    <row r="24" spans="1:8" x14ac:dyDescent="0.25">
      <c r="A24" s="21">
        <f t="shared" si="7"/>
        <v>3.75</v>
      </c>
      <c r="B24" s="26">
        <f t="shared" si="0"/>
        <v>38.882185317159163</v>
      </c>
      <c r="C24" s="26">
        <f t="shared" si="1"/>
        <v>19</v>
      </c>
      <c r="D24" s="21">
        <f t="shared" si="2"/>
        <v>2.4157772927350907</v>
      </c>
      <c r="E24" s="26">
        <f t="shared" si="3"/>
        <v>52.410174401101195</v>
      </c>
      <c r="F24" s="26">
        <f t="shared" si="4"/>
        <v>30.607050721543821</v>
      </c>
      <c r="G24" s="21">
        <f t="shared" si="5"/>
        <v>13.527989083942032</v>
      </c>
      <c r="H24" s="21">
        <f t="shared" si="6"/>
        <v>183.00648865525477</v>
      </c>
    </row>
    <row r="25" spans="1:8" x14ac:dyDescent="0.25">
      <c r="A25" s="21">
        <f t="shared" si="7"/>
        <v>4.3</v>
      </c>
      <c r="B25" s="26">
        <f t="shared" si="0"/>
        <v>35.116526389214556</v>
      </c>
      <c r="C25" s="26">
        <f t="shared" si="1"/>
        <v>19</v>
      </c>
      <c r="D25" s="21">
        <f t="shared" si="2"/>
        <v>2.5659551675214058</v>
      </c>
      <c r="E25" s="26">
        <f t="shared" si="3"/>
        <v>43.176532771689097</v>
      </c>
      <c r="F25" s="26">
        <f t="shared" si="4"/>
        <v>25.35048981190312</v>
      </c>
      <c r="G25" s="21">
        <f t="shared" si="5"/>
        <v>8.0600063824745405</v>
      </c>
      <c r="H25" s="21">
        <f t="shared" si="6"/>
        <v>64.963702885530324</v>
      </c>
    </row>
    <row r="26" spans="1:8" x14ac:dyDescent="0.25">
      <c r="A26" s="21">
        <f t="shared" si="7"/>
        <v>4.8499999999999996</v>
      </c>
      <c r="B26" s="26">
        <f t="shared" si="0"/>
        <v>31.94327495383785</v>
      </c>
      <c r="C26" s="26">
        <f t="shared" si="1"/>
        <v>19</v>
      </c>
      <c r="D26" s="21">
        <f t="shared" si="2"/>
        <v>2.716133042307721</v>
      </c>
      <c r="E26" s="26">
        <f t="shared" si="3"/>
        <v>34.963966807455293</v>
      </c>
      <c r="F26" s="26">
        <f t="shared" si="4"/>
        <v>21.309190138728557</v>
      </c>
      <c r="G26" s="21">
        <f t="shared" si="5"/>
        <v>3.0206918536174427</v>
      </c>
      <c r="H26" s="21">
        <f t="shared" si="6"/>
        <v>9.1245792745107828</v>
      </c>
    </row>
    <row r="27" spans="1:8" x14ac:dyDescent="0.25">
      <c r="A27" s="21">
        <f t="shared" si="7"/>
        <v>5.3999999999999995</v>
      </c>
      <c r="B27" s="26">
        <f t="shared" si="0"/>
        <v>29.248373349929828</v>
      </c>
      <c r="C27" s="26">
        <f t="shared" si="1"/>
        <v>19</v>
      </c>
      <c r="D27" s="21">
        <f t="shared" si="2"/>
        <v>2.8663109170940362</v>
      </c>
      <c r="E27" s="26">
        <f t="shared" si="3"/>
        <v>27.611981386452626</v>
      </c>
      <c r="F27" s="26">
        <f t="shared" si="4"/>
        <v>17.746792666724126</v>
      </c>
      <c r="G27" s="21">
        <f t="shared" si="5"/>
        <v>-1.6363919634772017</v>
      </c>
      <c r="H27" s="21">
        <f t="shared" si="6"/>
        <v>2.6777786581327714</v>
      </c>
    </row>
    <row r="28" spans="1:8" x14ac:dyDescent="0.25">
      <c r="A28" s="21">
        <f t="shared" si="7"/>
        <v>5.9499999999999993</v>
      </c>
      <c r="B28" s="26">
        <f t="shared" si="0"/>
        <v>26.940855291335051</v>
      </c>
      <c r="C28" s="26">
        <f t="shared" si="1"/>
        <v>19</v>
      </c>
      <c r="D28" s="21">
        <f t="shared" si="2"/>
        <v>3.0164887918803514</v>
      </c>
      <c r="E28" s="26">
        <f t="shared" si="3"/>
        <v>20.992042806769671</v>
      </c>
      <c r="F28" s="26">
        <f t="shared" si="4"/>
        <v>14.344782022039302</v>
      </c>
      <c r="G28" s="21">
        <f t="shared" si="5"/>
        <v>-5.94881248456538</v>
      </c>
      <c r="H28" s="21">
        <f t="shared" si="6"/>
        <v>35.388369976520927</v>
      </c>
    </row>
    <row r="29" spans="1:8" ht="13" thickBot="1" x14ac:dyDescent="0.3">
      <c r="A29" s="22">
        <f t="shared" si="7"/>
        <v>6.4999999999999991</v>
      </c>
      <c r="B29" s="27">
        <f t="shared" si="0"/>
        <v>24.948891739420439</v>
      </c>
      <c r="C29" s="27">
        <f t="shared" si="1"/>
        <v>19</v>
      </c>
      <c r="D29" s="22">
        <f t="shared" si="2"/>
        <v>3.1666666666666665</v>
      </c>
      <c r="E29" s="27">
        <f t="shared" si="3"/>
        <v>15.000000000000009</v>
      </c>
      <c r="F29" s="27">
        <f t="shared" si="4"/>
        <v>10.943233788200134</v>
      </c>
      <c r="G29" s="22">
        <f t="shared" si="5"/>
        <v>-9.9488917394204304</v>
      </c>
      <c r="H29" s="22">
        <f t="shared" si="6"/>
        <v>98.980446842708076</v>
      </c>
    </row>
    <row r="30" spans="1:8" ht="13" thickBot="1" x14ac:dyDescent="0.3"/>
    <row r="31" spans="1:8" ht="13" thickBot="1" x14ac:dyDescent="0.3">
      <c r="A31" s="23" t="s">
        <v>38</v>
      </c>
      <c r="B31" s="23"/>
      <c r="C31" s="23"/>
      <c r="D31" s="23"/>
      <c r="E31" s="23"/>
    </row>
    <row r="32" spans="1:8" ht="13" thickBot="1" x14ac:dyDescent="0.3">
      <c r="A32" s="14"/>
      <c r="B32" s="14"/>
      <c r="C32" s="14"/>
      <c r="D32" s="14"/>
      <c r="E32" s="14"/>
    </row>
    <row r="33" spans="1:5" ht="13" thickBot="1" x14ac:dyDescent="0.3">
      <c r="A33" s="23" t="s">
        <v>20</v>
      </c>
      <c r="B33" s="23"/>
      <c r="C33" s="23"/>
      <c r="D33" s="23"/>
      <c r="E33" s="23"/>
    </row>
    <row r="34" spans="1:5" ht="13" thickBot="1" x14ac:dyDescent="0.3">
      <c r="A34" s="23" t="s">
        <v>21</v>
      </c>
      <c r="B34" s="23"/>
      <c r="C34" s="23"/>
      <c r="D34" s="23"/>
      <c r="E34" s="23"/>
    </row>
    <row r="35" spans="1:5" x14ac:dyDescent="0.25">
      <c r="A35" s="14" t="s">
        <v>37</v>
      </c>
      <c r="B35" s="14"/>
      <c r="C35" s="14"/>
      <c r="D35" s="14"/>
      <c r="E35" s="14"/>
    </row>
    <row r="37" spans="1:5" x14ac:dyDescent="0.25">
      <c r="A37" s="14"/>
    </row>
    <row r="38" spans="1:5" x14ac:dyDescent="0.25">
      <c r="A38" s="14"/>
    </row>
  </sheetData>
  <scenarios current="2">
    <scenario name="Solver worked" count="1" user="Fred Rash" comment="Created by Fred Rash on 7/4/2006">
      <inputCells r="F11" val="23.408591979086" numFmtId="164"/>
    </scenario>
    <scenario name="worked" count="1" user="Fred Rash" comment="Created by Fred Rash on 7/4/2006">
      <inputCells r="F11" val="23.408591979086" numFmtId="164"/>
    </scenario>
    <scenario name="solver works" count="3" user="Valued Acer Customer" comment="Created by Valued Acer Customer on 8/10/2009">
      <inputCells r="F9" val="12.3092903577642" numFmtId="164"/>
      <inputCells r="F10" val="0.876922037506398" numFmtId="164"/>
      <inputCells r="F11" val="24.6042894823313" numFmtId="164"/>
    </scenario>
  </scenarios>
  <phoneticPr fontId="0" type="noConversion"/>
  <pageMargins left="0.75" right="0.75" top="1" bottom="1" header="0.5" footer="0.5"/>
  <pageSetup orientation="portrait" horizontalDpi="360" verticalDpi="36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7" r:id="rId4" name="CommandButton3">
          <controlPr locked="0" autoFill="0" autoLine="0" autoPict="0" r:id="rId5">
            <anchor moveWithCells="1" sizeWithCells="1">
              <from>
                <xdr:col>4</xdr:col>
                <xdr:colOff>0</xdr:colOff>
                <xdr:row>15</xdr:row>
                <xdr:rowOff>0</xdr:rowOff>
              </from>
              <to>
                <xdr:col>4</xdr:col>
                <xdr:colOff>1816100</xdr:colOff>
                <xdr:row>15</xdr:row>
                <xdr:rowOff>0</xdr:rowOff>
              </to>
            </anchor>
          </controlPr>
        </control>
      </mc:Choice>
      <mc:Fallback>
        <control shapeId="1027" r:id="rId4" name="CommandButto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BUCKET77</vt:lpstr>
      <vt:lpstr>ACTUAL_TIP_ANGL</vt:lpstr>
      <vt:lpstr>BOTTOM_RADIUS</vt:lpstr>
      <vt:lpstr>BOTTOMCIRCUM</vt:lpstr>
      <vt:lpstr>BOTTOMY</vt:lpstr>
      <vt:lpstr>CALCD_TIP_ANGLE</vt:lpstr>
      <vt:lpstr>INNERTIP</vt:lpstr>
      <vt:lpstr>BUCKET77!Print_Area</vt:lpstr>
      <vt:lpstr>BUCKET77!Print_Area_MI</vt:lpstr>
      <vt:lpstr>PROPDIA</vt:lpstr>
      <vt:lpstr>PROPPITCH</vt:lpstr>
      <vt:lpstr>PROPTIP</vt:lpstr>
      <vt:lpstr>SLANTHT</vt:lpstr>
      <vt:lpstr>Target_Tip_Angle</vt:lpstr>
      <vt:lpstr>THETA</vt:lpstr>
      <vt:lpstr>TOP_RADIUS</vt:lpstr>
      <vt:lpstr>TOPCIRCUM</vt:lpstr>
      <vt:lpstr>TOPY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H. Rash</dc:creator>
  <cp:lastModifiedBy>Fred or Judy Rash</cp:lastModifiedBy>
  <cp:lastPrinted>2013-01-03T19:47:40Z</cp:lastPrinted>
  <dcterms:created xsi:type="dcterms:W3CDTF">1999-05-19T02:45:35Z</dcterms:created>
  <dcterms:modified xsi:type="dcterms:W3CDTF">2013-01-14T00:34:35Z</dcterms:modified>
</cp:coreProperties>
</file>